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дача\25-26 бюджет\"/>
    </mc:Choice>
  </mc:AlternateContent>
  <xr:revisionPtr revIDLastSave="0" documentId="13_ncr:1_{C64BFCDB-F832-4735-947B-703E8B3A1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2" i="1" l="1"/>
  <c r="H41" i="1" l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H5" i="1"/>
  <c r="G5" i="1"/>
  <c r="F5" i="1"/>
  <c r="E5" i="1"/>
  <c r="D5" i="1"/>
  <c r="H4" i="1"/>
  <c r="G4" i="1"/>
  <c r="F4" i="1"/>
  <c r="E4" i="1"/>
  <c r="D4" i="1"/>
  <c r="H3" i="1"/>
  <c r="G3" i="1"/>
  <c r="F3" i="1"/>
  <c r="E3" i="1"/>
  <c r="D3" i="1"/>
  <c r="H2" i="1"/>
  <c r="G2" i="1"/>
  <c r="F2" i="1"/>
  <c r="E2" i="1"/>
  <c r="D2" i="1"/>
  <c r="I7" i="1" l="1"/>
  <c r="J7" i="1" s="1"/>
  <c r="L7" i="1" s="1"/>
  <c r="O7" i="1" s="1"/>
  <c r="R7" i="1" s="1"/>
  <c r="U7" i="1" s="1"/>
  <c r="X7" i="1" s="1"/>
  <c r="AA7" i="1" s="1"/>
  <c r="AD7" i="1" s="1"/>
  <c r="I14" i="1"/>
  <c r="J14" i="1" s="1"/>
  <c r="L14" i="1" s="1"/>
  <c r="O14" i="1" s="1"/>
  <c r="R14" i="1" s="1"/>
  <c r="U14" i="1" s="1"/>
  <c r="X14" i="1" s="1"/>
  <c r="AA14" i="1" s="1"/>
  <c r="AD14" i="1" s="1"/>
  <c r="I18" i="1"/>
  <c r="J18" i="1" s="1"/>
  <c r="L18" i="1" s="1"/>
  <c r="O18" i="1" s="1"/>
  <c r="R18" i="1" s="1"/>
  <c r="U18" i="1" s="1"/>
  <c r="X18" i="1" s="1"/>
  <c r="AA18" i="1" s="1"/>
  <c r="AD18" i="1" s="1"/>
  <c r="I22" i="1"/>
  <c r="J22" i="1" s="1"/>
  <c r="L22" i="1" s="1"/>
  <c r="O22" i="1" s="1"/>
  <c r="R22" i="1" s="1"/>
  <c r="U22" i="1" s="1"/>
  <c r="X22" i="1" s="1"/>
  <c r="AA22" i="1" s="1"/>
  <c r="AD22" i="1" s="1"/>
  <c r="I26" i="1"/>
  <c r="J26" i="1" s="1"/>
  <c r="L26" i="1" s="1"/>
  <c r="O26" i="1" s="1"/>
  <c r="R26" i="1" s="1"/>
  <c r="U26" i="1" s="1"/>
  <c r="X26" i="1" s="1"/>
  <c r="AA26" i="1" s="1"/>
  <c r="AD26" i="1" s="1"/>
  <c r="I30" i="1"/>
  <c r="J30" i="1" s="1"/>
  <c r="L30" i="1" s="1"/>
  <c r="O30" i="1" s="1"/>
  <c r="R30" i="1" s="1"/>
  <c r="U30" i="1" s="1"/>
  <c r="X30" i="1" s="1"/>
  <c r="AA30" i="1" s="1"/>
  <c r="AD30" i="1" s="1"/>
  <c r="I34" i="1"/>
  <c r="J34" i="1" s="1"/>
  <c r="L34" i="1" s="1"/>
  <c r="O34" i="1" s="1"/>
  <c r="R34" i="1" s="1"/>
  <c r="U34" i="1" s="1"/>
  <c r="X34" i="1" s="1"/>
  <c r="AA34" i="1" s="1"/>
  <c r="AD34" i="1" s="1"/>
  <c r="I38" i="1"/>
  <c r="J38" i="1" s="1"/>
  <c r="L38" i="1" s="1"/>
  <c r="O38" i="1" s="1"/>
  <c r="R38" i="1" s="1"/>
  <c r="U38" i="1" s="1"/>
  <c r="X38" i="1" s="1"/>
  <c r="AA38" i="1" s="1"/>
  <c r="AD38" i="1" s="1"/>
  <c r="I4" i="1"/>
  <c r="J4" i="1" s="1"/>
  <c r="L4" i="1" s="1"/>
  <c r="O4" i="1" s="1"/>
  <c r="R4" i="1" s="1"/>
  <c r="U4" i="1" s="1"/>
  <c r="X4" i="1" s="1"/>
  <c r="AA4" i="1" s="1"/>
  <c r="AD4" i="1" s="1"/>
  <c r="I8" i="1"/>
  <c r="J8" i="1" s="1"/>
  <c r="L8" i="1" s="1"/>
  <c r="O8" i="1" s="1"/>
  <c r="R8" i="1" s="1"/>
  <c r="U8" i="1" s="1"/>
  <c r="X8" i="1" s="1"/>
  <c r="AA8" i="1" s="1"/>
  <c r="AD8" i="1" s="1"/>
  <c r="I12" i="1"/>
  <c r="J12" i="1" s="1"/>
  <c r="L12" i="1" s="1"/>
  <c r="O12" i="1" s="1"/>
  <c r="R12" i="1" s="1"/>
  <c r="U12" i="1" s="1"/>
  <c r="X12" i="1" s="1"/>
  <c r="AA12" i="1" s="1"/>
  <c r="AD12" i="1" s="1"/>
  <c r="I16" i="1"/>
  <c r="J16" i="1" s="1"/>
  <c r="L16" i="1" s="1"/>
  <c r="O16" i="1" s="1"/>
  <c r="R16" i="1" s="1"/>
  <c r="U16" i="1" s="1"/>
  <c r="X16" i="1" s="1"/>
  <c r="AA16" i="1" s="1"/>
  <c r="AD16" i="1" s="1"/>
  <c r="I20" i="1"/>
  <c r="J20" i="1" s="1"/>
  <c r="L20" i="1" s="1"/>
  <c r="O20" i="1" s="1"/>
  <c r="R20" i="1" s="1"/>
  <c r="U20" i="1" s="1"/>
  <c r="X20" i="1" s="1"/>
  <c r="AA20" i="1" s="1"/>
  <c r="AD20" i="1" s="1"/>
  <c r="I24" i="1"/>
  <c r="J24" i="1" s="1"/>
  <c r="L24" i="1" s="1"/>
  <c r="O24" i="1" s="1"/>
  <c r="R24" i="1" s="1"/>
  <c r="U24" i="1" s="1"/>
  <c r="X24" i="1" s="1"/>
  <c r="AA24" i="1" s="1"/>
  <c r="AD24" i="1" s="1"/>
  <c r="I28" i="1"/>
  <c r="J28" i="1" s="1"/>
  <c r="L28" i="1" s="1"/>
  <c r="O28" i="1" s="1"/>
  <c r="R28" i="1" s="1"/>
  <c r="U28" i="1" s="1"/>
  <c r="X28" i="1" s="1"/>
  <c r="AA28" i="1" s="1"/>
  <c r="AD28" i="1" s="1"/>
  <c r="I32" i="1"/>
  <c r="J32" i="1" s="1"/>
  <c r="L32" i="1" s="1"/>
  <c r="O32" i="1" s="1"/>
  <c r="R32" i="1" s="1"/>
  <c r="U32" i="1" s="1"/>
  <c r="X32" i="1" s="1"/>
  <c r="AA32" i="1" s="1"/>
  <c r="AD32" i="1" s="1"/>
  <c r="I36" i="1"/>
  <c r="J36" i="1" s="1"/>
  <c r="L36" i="1" s="1"/>
  <c r="O36" i="1" s="1"/>
  <c r="R36" i="1" s="1"/>
  <c r="U36" i="1" s="1"/>
  <c r="X36" i="1" s="1"/>
  <c r="AA36" i="1" s="1"/>
  <c r="AD36" i="1" s="1"/>
  <c r="I40" i="1"/>
  <c r="J40" i="1" s="1"/>
  <c r="L40" i="1" s="1"/>
  <c r="O40" i="1" s="1"/>
  <c r="R40" i="1" s="1"/>
  <c r="U40" i="1" s="1"/>
  <c r="X40" i="1" s="1"/>
  <c r="AA40" i="1" s="1"/>
  <c r="AD40" i="1" s="1"/>
  <c r="I13" i="1"/>
  <c r="J13" i="1" s="1"/>
  <c r="L13" i="1" s="1"/>
  <c r="O13" i="1" s="1"/>
  <c r="R13" i="1" s="1"/>
  <c r="U13" i="1" s="1"/>
  <c r="X13" i="1" s="1"/>
  <c r="AA13" i="1" s="1"/>
  <c r="AD13" i="1" s="1"/>
  <c r="I17" i="1"/>
  <c r="J17" i="1" s="1"/>
  <c r="L17" i="1" s="1"/>
  <c r="O17" i="1" s="1"/>
  <c r="R17" i="1" s="1"/>
  <c r="U17" i="1" s="1"/>
  <c r="X17" i="1" s="1"/>
  <c r="AA17" i="1" s="1"/>
  <c r="AD17" i="1" s="1"/>
  <c r="I21" i="1"/>
  <c r="J21" i="1" s="1"/>
  <c r="L21" i="1" s="1"/>
  <c r="O21" i="1" s="1"/>
  <c r="R21" i="1" s="1"/>
  <c r="U21" i="1" s="1"/>
  <c r="X21" i="1" s="1"/>
  <c r="AA21" i="1" s="1"/>
  <c r="AD21" i="1" s="1"/>
  <c r="I25" i="1"/>
  <c r="J25" i="1" s="1"/>
  <c r="L25" i="1" s="1"/>
  <c r="O25" i="1" s="1"/>
  <c r="R25" i="1" s="1"/>
  <c r="U25" i="1" s="1"/>
  <c r="X25" i="1" s="1"/>
  <c r="AA25" i="1" s="1"/>
  <c r="AD25" i="1" s="1"/>
  <c r="I29" i="1"/>
  <c r="J29" i="1" s="1"/>
  <c r="L29" i="1" s="1"/>
  <c r="O29" i="1" s="1"/>
  <c r="R29" i="1" s="1"/>
  <c r="U29" i="1" s="1"/>
  <c r="X29" i="1" s="1"/>
  <c r="AA29" i="1" s="1"/>
  <c r="AD29" i="1" s="1"/>
  <c r="I33" i="1"/>
  <c r="J33" i="1" s="1"/>
  <c r="L33" i="1" s="1"/>
  <c r="O33" i="1" s="1"/>
  <c r="R33" i="1" s="1"/>
  <c r="U33" i="1" s="1"/>
  <c r="X33" i="1" s="1"/>
  <c r="AA33" i="1" s="1"/>
  <c r="AD33" i="1" s="1"/>
  <c r="I37" i="1"/>
  <c r="J37" i="1" s="1"/>
  <c r="L37" i="1" s="1"/>
  <c r="O37" i="1" s="1"/>
  <c r="R37" i="1" s="1"/>
  <c r="U37" i="1" s="1"/>
  <c r="X37" i="1" s="1"/>
  <c r="AA37" i="1" s="1"/>
  <c r="AD37" i="1" s="1"/>
  <c r="I3" i="1"/>
  <c r="J3" i="1" s="1"/>
  <c r="L3" i="1" s="1"/>
  <c r="O3" i="1" s="1"/>
  <c r="R3" i="1" s="1"/>
  <c r="U3" i="1" s="1"/>
  <c r="X3" i="1" s="1"/>
  <c r="AA3" i="1" s="1"/>
  <c r="AD3" i="1" s="1"/>
  <c r="I11" i="1"/>
  <c r="J11" i="1" s="1"/>
  <c r="L11" i="1" s="1"/>
  <c r="O11" i="1" s="1"/>
  <c r="R11" i="1" s="1"/>
  <c r="U11" i="1" s="1"/>
  <c r="X11" i="1" s="1"/>
  <c r="AA11" i="1" s="1"/>
  <c r="AD11" i="1" s="1"/>
  <c r="I19" i="1"/>
  <c r="J19" i="1" s="1"/>
  <c r="L19" i="1" s="1"/>
  <c r="O19" i="1" s="1"/>
  <c r="R19" i="1" s="1"/>
  <c r="U19" i="1" s="1"/>
  <c r="X19" i="1" s="1"/>
  <c r="AA19" i="1" s="1"/>
  <c r="AD19" i="1" s="1"/>
  <c r="I27" i="1"/>
  <c r="J27" i="1" s="1"/>
  <c r="L27" i="1" s="1"/>
  <c r="O27" i="1" s="1"/>
  <c r="R27" i="1" s="1"/>
  <c r="U27" i="1" s="1"/>
  <c r="X27" i="1" s="1"/>
  <c r="AA27" i="1" s="1"/>
  <c r="AD27" i="1" s="1"/>
  <c r="I35" i="1"/>
  <c r="J35" i="1" s="1"/>
  <c r="L35" i="1" s="1"/>
  <c r="O35" i="1" s="1"/>
  <c r="R35" i="1" s="1"/>
  <c r="U35" i="1" s="1"/>
  <c r="X35" i="1" s="1"/>
  <c r="AA35" i="1" s="1"/>
  <c r="AD35" i="1" s="1"/>
  <c r="I2" i="1"/>
  <c r="J2" i="1" s="1"/>
  <c r="L2" i="1" s="1"/>
  <c r="O2" i="1" s="1"/>
  <c r="R2" i="1" s="1"/>
  <c r="U2" i="1" s="1"/>
  <c r="X2" i="1" s="1"/>
  <c r="AA2" i="1" s="1"/>
  <c r="AD2" i="1" s="1"/>
  <c r="I5" i="1"/>
  <c r="J5" i="1" s="1"/>
  <c r="L5" i="1" s="1"/>
  <c r="O5" i="1" s="1"/>
  <c r="R5" i="1" s="1"/>
  <c r="U5" i="1" s="1"/>
  <c r="X5" i="1" s="1"/>
  <c r="AA5" i="1" s="1"/>
  <c r="AD5" i="1" s="1"/>
  <c r="I6" i="1"/>
  <c r="J6" i="1" s="1"/>
  <c r="L6" i="1" s="1"/>
  <c r="O6" i="1" s="1"/>
  <c r="R6" i="1" s="1"/>
  <c r="U6" i="1" s="1"/>
  <c r="X6" i="1" s="1"/>
  <c r="AA6" i="1" s="1"/>
  <c r="AD6" i="1" s="1"/>
  <c r="I9" i="1"/>
  <c r="J9" i="1" s="1"/>
  <c r="L9" i="1" s="1"/>
  <c r="O9" i="1" s="1"/>
  <c r="R9" i="1" s="1"/>
  <c r="U9" i="1" s="1"/>
  <c r="X9" i="1" s="1"/>
  <c r="AA9" i="1" s="1"/>
  <c r="AD9" i="1" s="1"/>
  <c r="I10" i="1"/>
  <c r="J10" i="1" s="1"/>
  <c r="L10" i="1" s="1"/>
  <c r="O10" i="1" s="1"/>
  <c r="R10" i="1" s="1"/>
  <c r="U10" i="1" s="1"/>
  <c r="X10" i="1" s="1"/>
  <c r="AA10" i="1" s="1"/>
  <c r="AD10" i="1" s="1"/>
  <c r="I41" i="1"/>
  <c r="J41" i="1" s="1"/>
  <c r="L41" i="1" s="1"/>
  <c r="O41" i="1" s="1"/>
  <c r="R41" i="1" s="1"/>
  <c r="U41" i="1" s="1"/>
  <c r="X41" i="1" s="1"/>
  <c r="AA41" i="1" s="1"/>
  <c r="AD41" i="1" s="1"/>
  <c r="I15" i="1"/>
  <c r="J15" i="1" s="1"/>
  <c r="L15" i="1" s="1"/>
  <c r="O15" i="1" s="1"/>
  <c r="R15" i="1" s="1"/>
  <c r="U15" i="1" s="1"/>
  <c r="X15" i="1" s="1"/>
  <c r="AA15" i="1" s="1"/>
  <c r="AD15" i="1" s="1"/>
  <c r="I23" i="1"/>
  <c r="J23" i="1" s="1"/>
  <c r="L23" i="1" s="1"/>
  <c r="O23" i="1" s="1"/>
  <c r="R23" i="1" s="1"/>
  <c r="U23" i="1" s="1"/>
  <c r="X23" i="1" s="1"/>
  <c r="AA23" i="1" s="1"/>
  <c r="AD23" i="1" s="1"/>
  <c r="I31" i="1"/>
  <c r="J31" i="1" s="1"/>
  <c r="L31" i="1" s="1"/>
  <c r="O31" i="1" s="1"/>
  <c r="R31" i="1" s="1"/>
  <c r="U31" i="1" s="1"/>
  <c r="X31" i="1" s="1"/>
  <c r="AA31" i="1" s="1"/>
  <c r="AD31" i="1" s="1"/>
  <c r="I39" i="1"/>
  <c r="J39" i="1" s="1"/>
  <c r="L39" i="1" s="1"/>
  <c r="O39" i="1" s="1"/>
  <c r="R39" i="1" s="1"/>
  <c r="U39" i="1" s="1"/>
  <c r="X39" i="1" s="1"/>
  <c r="AA39" i="1" s="1"/>
  <c r="A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  <author>Ресепшн на Малой Дмитровке</author>
    <author>reception</author>
    <author>Оксана</author>
  </authors>
  <commentList>
    <comment ref="M1" authorId="0" shapeId="0" xr:uid="{00000000-0006-0000-0000-00000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с августа 22г по март 23г 
1116,77+4646,01+5041,88+7890,34+4501,76=23196,76/48=483,27</t>
        </r>
      </text>
    </comment>
    <comment ref="P1" authorId="0" shapeId="0" xr:uid="{00000000-0006-0000-0000-000002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8739,90+
4615,93+
1984,43=15340,26/41=374,15
 31.08.23
</t>
        </r>
      </text>
    </comment>
    <comment ref="S1" authorId="1" shapeId="0" xr:uid="{00000000-0006-0000-0000-000003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1837,29+2066,11+14,11+12,08=3929,59/41=95,85
</t>
        </r>
      </text>
    </comment>
    <comment ref="V1" authorId="2" shapeId="0" xr:uid="{00000000-0006-0000-0000-000004000000}">
      <text>
        <r>
          <rPr>
            <sz val="9"/>
            <rFont val="Tahoma"/>
            <charset val="204"/>
          </rPr>
          <t xml:space="preserve">10612,24+4356,51+4466,04+732,32=20167,11/41=491,88
</t>
        </r>
      </text>
    </comment>
    <comment ref="Y1" authorId="3" shapeId="0" xr:uid="{00000000-0006-0000-0000-000005000000}">
      <text>
        <r>
          <rPr>
            <sz val="9"/>
            <rFont val="Times New Roman"/>
          </rPr>
          <t xml:space="preserve">4885,98+1872,99+9402,92=16161,89/41=394,20
</t>
        </r>
      </text>
    </comment>
    <comment ref="AB1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6437,06+1092,56+362,81=7892,43+1094,71+1979,10+776,98+601,06+528+635,25+2491,50+4859,25+6261,75+6528,02=33648,05/41=820,68
</t>
        </r>
      </text>
    </comment>
    <comment ref="K2" authorId="0" shapeId="0" xr:uid="{00000000-0006-0000-0000-00000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2" authorId="0" shapeId="0" xr:uid="{00000000-0006-0000-0000-00000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12.04</t>
        </r>
      </text>
    </comment>
    <comment ref="Q2" authorId="1" shapeId="0" xr:uid="{00000000-0006-0000-0000-000009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T2" authorId="2" shapeId="0" xr:uid="{00000000-0006-0000-0000-00000A000000}">
      <text>
        <r>
          <rPr>
            <sz val="9"/>
            <rFont val="Tahoma"/>
            <charset val="1"/>
          </rPr>
          <t>13.12.23</t>
        </r>
      </text>
    </comment>
    <comment ref="W2" authorId="2" shapeId="0" xr:uid="{00000000-0006-0000-0000-00000B000000}">
      <text>
        <r>
          <rPr>
            <sz val="9"/>
            <rFont val="Tahoma"/>
            <charset val="1"/>
          </rPr>
          <t xml:space="preserve">02.05.24
</t>
        </r>
      </text>
    </comment>
    <comment ref="Z2" authorId="3" shapeId="0" xr:uid="{00000000-0006-0000-0000-00000C000000}">
      <text>
        <r>
          <rPr>
            <b/>
            <sz val="9"/>
            <rFont val="Times New Roman"/>
          </rPr>
          <t xml:space="preserve">28/10/24
</t>
        </r>
        <r>
          <rPr>
            <sz val="9"/>
            <rFont val="Times New Roman"/>
          </rPr>
          <t xml:space="preserve">
</t>
        </r>
      </text>
    </comment>
    <comment ref="K3" authorId="0" shapeId="0" xr:uid="{00000000-0006-0000-0000-00000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13.09.22
</t>
        </r>
      </text>
    </comment>
    <comment ref="N3" authorId="0" shapeId="0" xr:uid="{00000000-0006-0000-0000-00000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13.04.23
</t>
        </r>
      </text>
    </comment>
    <comment ref="Q3" authorId="1" shapeId="0" xr:uid="{00000000-0006-0000-0000-00000F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22.09.23
</t>
        </r>
      </text>
    </comment>
    <comment ref="T3" authorId="2" shapeId="0" xr:uid="{00000000-0006-0000-0000-000010000000}">
      <text>
        <r>
          <rPr>
            <sz val="9"/>
            <rFont val="Tahoma"/>
            <charset val="204"/>
          </rPr>
          <t xml:space="preserve">13.12.23
</t>
        </r>
      </text>
    </comment>
    <comment ref="W3" authorId="2" shapeId="0" xr:uid="{00000000-0006-0000-0000-000011000000}">
      <text>
        <r>
          <rPr>
            <sz val="9"/>
            <rFont val="Tahoma"/>
            <charset val="204"/>
          </rPr>
          <t xml:space="preserve">27.04.24
</t>
        </r>
      </text>
    </comment>
    <comment ref="Z3" authorId="3" shapeId="0" xr:uid="{00000000-0006-0000-0000-000012000000}">
      <text>
        <r>
          <rPr>
            <sz val="9"/>
            <rFont val="Times New Roman"/>
          </rPr>
          <t xml:space="preserve">11/10/24
</t>
        </r>
      </text>
    </comment>
    <comment ref="K4" authorId="0" shapeId="0" xr:uid="{00000000-0006-0000-0000-000013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14.09.22
</t>
        </r>
      </text>
    </comment>
    <comment ref="N4" authorId="0" shapeId="0" xr:uid="{00000000-0006-0000-0000-00001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24.02.23</t>
        </r>
      </text>
    </comment>
    <comment ref="T4" authorId="2" shapeId="0" xr:uid="{00000000-0006-0000-0000-000015000000}">
      <text>
        <r>
          <rPr>
            <sz val="9"/>
            <rFont val="Tahoma"/>
            <charset val="204"/>
          </rPr>
          <t xml:space="preserve">25.12.23
</t>
        </r>
      </text>
    </comment>
    <comment ref="Z4" authorId="3" shapeId="0" xr:uid="{00000000-0006-0000-0000-000016000000}">
      <text>
        <r>
          <rPr>
            <sz val="9"/>
            <rFont val="Times New Roman"/>
          </rPr>
          <t xml:space="preserve">07/11/24
</t>
        </r>
      </text>
    </comment>
    <comment ref="W5" authorId="2" shapeId="0" xr:uid="{00000000-0006-0000-0000-000017000000}">
      <text>
        <r>
          <rPr>
            <sz val="9"/>
            <rFont val="Tahoma"/>
            <charset val="1"/>
          </rPr>
          <t xml:space="preserve">07.05.24
</t>
        </r>
      </text>
    </comment>
    <comment ref="K6" authorId="0" shapeId="0" xr:uid="{00000000-0006-0000-0000-00001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</t>
        </r>
      </text>
    </comment>
    <comment ref="N6" authorId="0" shapeId="0" xr:uid="{00000000-0006-0000-0000-000019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20.04.23
</t>
        </r>
      </text>
    </comment>
    <comment ref="T6" authorId="2" shapeId="0" xr:uid="{00000000-0006-0000-0000-00001A000000}">
      <text>
        <r>
          <rPr>
            <sz val="9"/>
            <rFont val="Tahoma"/>
            <charset val="204"/>
          </rPr>
          <t xml:space="preserve">28.12.23
</t>
        </r>
      </text>
    </comment>
    <comment ref="W6" authorId="2" shapeId="0" xr:uid="{00000000-0006-0000-0000-00001B000000}">
      <text>
        <r>
          <rPr>
            <sz val="9"/>
            <rFont val="Tahoma"/>
            <charset val="1"/>
          </rPr>
          <t xml:space="preserve">27.04.24
</t>
        </r>
      </text>
    </comment>
    <comment ref="Z6" authorId="3" shapeId="0" xr:uid="{00000000-0006-0000-0000-00001C000000}">
      <text>
        <r>
          <rPr>
            <sz val="9"/>
            <rFont val="Times New Roman"/>
          </rPr>
          <t xml:space="preserve">11/10/24
</t>
        </r>
      </text>
    </comment>
    <comment ref="K7" authorId="0" shapeId="0" xr:uid="{00000000-0006-0000-0000-00001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07.09.22
</t>
        </r>
      </text>
    </comment>
    <comment ref="N7" authorId="0" shapeId="0" xr:uid="{00000000-0006-0000-0000-00001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W7" authorId="2" shapeId="0" xr:uid="{00000000-0006-0000-0000-00001F000000}">
      <text>
        <r>
          <rPr>
            <sz val="9"/>
            <rFont val="Tahoma"/>
            <charset val="204"/>
          </rPr>
          <t xml:space="preserve">03.05.24
</t>
        </r>
      </text>
    </comment>
    <comment ref="Z7" authorId="3" shapeId="0" xr:uid="{00000000-0006-0000-0000-000020000000}">
      <text>
        <r>
          <rPr>
            <sz val="9"/>
            <rFont val="Times New Roman"/>
          </rPr>
          <t xml:space="preserve">11/10/24
</t>
        </r>
      </text>
    </comment>
    <comment ref="N8" authorId="0" shapeId="0" xr:uid="{00000000-0006-0000-0000-00002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Q8" authorId="1" shapeId="0" xr:uid="{00000000-0006-0000-0000-000022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</t>
        </r>
      </text>
    </comment>
    <comment ref="W8" authorId="2" shapeId="0" xr:uid="{00000000-0006-0000-0000-000023000000}">
      <text>
        <r>
          <rPr>
            <sz val="9"/>
            <rFont val="Tahoma"/>
            <charset val="1"/>
          </rPr>
          <t xml:space="preserve">08.05.24
</t>
        </r>
      </text>
    </comment>
    <comment ref="Z8" authorId="3" shapeId="0" xr:uid="{00000000-0006-0000-0000-000024000000}">
      <text>
        <r>
          <rPr>
            <sz val="9"/>
            <rFont val="Times New Roman"/>
          </rPr>
          <t xml:space="preserve">
10/10/24
</t>
        </r>
      </text>
    </comment>
    <comment ref="W9" authorId="2" shapeId="0" xr:uid="{00000000-0006-0000-0000-000025000000}">
      <text>
        <r>
          <rPr>
            <sz val="9"/>
            <rFont val="Tahoma"/>
            <charset val="204"/>
          </rPr>
          <t xml:space="preserve">08.05.24
</t>
        </r>
      </text>
    </comment>
    <comment ref="Z9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15.05.25</t>
        </r>
      </text>
    </comment>
    <comment ref="W10" authorId="2" shapeId="0" xr:uid="{00000000-0006-0000-0000-000027000000}">
      <text>
        <r>
          <rPr>
            <sz val="9"/>
            <rFont val="Tahoma"/>
            <charset val="204"/>
          </rPr>
          <t xml:space="preserve">13.05.24
</t>
        </r>
      </text>
    </comment>
    <comment ref="Z10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15.05.25-330</t>
        </r>
      </text>
    </comment>
    <comment ref="K11" authorId="0" shapeId="0" xr:uid="{00000000-0006-0000-0000-000029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06.09.22
</t>
        </r>
      </text>
    </comment>
    <comment ref="N11" authorId="0" shapeId="0" xr:uid="{00000000-0006-0000-0000-00002A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25.07 оплатил со взносами</t>
        </r>
      </text>
    </comment>
    <comment ref="W11" authorId="2" shapeId="0" xr:uid="{00000000-0006-0000-0000-00002B000000}">
      <text>
        <r>
          <rPr>
            <sz val="9"/>
            <rFont val="Tahoma"/>
            <charset val="204"/>
          </rPr>
          <t xml:space="preserve">08.05.24
</t>
        </r>
      </text>
    </comment>
    <comment ref="Z11" authorId="0" shapeId="0" xr:uid="{00000000-0006-0000-0000-00002C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12.03.25</t>
        </r>
      </text>
    </comment>
    <comment ref="K12" authorId="0" shapeId="0" xr:uid="{00000000-0006-0000-0000-00002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29.12.22
</t>
        </r>
      </text>
    </comment>
    <comment ref="N12" authorId="0" shapeId="0" xr:uid="{00000000-0006-0000-0000-00002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02.05.23</t>
        </r>
      </text>
    </comment>
    <comment ref="Q12" authorId="1" shapeId="0" xr:uid="{00000000-0006-0000-0000-00002F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20.09.23
</t>
        </r>
      </text>
    </comment>
    <comment ref="T12" authorId="2" shapeId="0" xr:uid="{00000000-0006-0000-0000-000030000000}">
      <text>
        <r>
          <rPr>
            <b/>
            <sz val="9"/>
            <rFont val="Tahoma"/>
            <charset val="204"/>
          </rPr>
          <t>Ресепшн на Малой Дмитровке:</t>
        </r>
        <r>
          <rPr>
            <sz val="9"/>
            <rFont val="Tahoma"/>
            <charset val="204"/>
          </rPr>
          <t xml:space="preserve">
25.12.23
</t>
        </r>
      </text>
    </comment>
    <comment ref="W12" authorId="2" shapeId="0" xr:uid="{00000000-0006-0000-0000-000031000000}">
      <text>
        <r>
          <rPr>
            <sz val="9"/>
            <rFont val="Tahoma"/>
            <charset val="204"/>
          </rPr>
          <t xml:space="preserve">02.05.24
</t>
        </r>
      </text>
    </comment>
    <comment ref="Z12" authorId="3" shapeId="0" xr:uid="{00000000-0006-0000-0000-000032000000}">
      <text>
        <r>
          <rPr>
            <b/>
            <sz val="9"/>
            <rFont val="Times New Roman"/>
          </rPr>
          <t xml:space="preserve">28.10.24
</t>
        </r>
        <r>
          <rPr>
            <sz val="9"/>
            <rFont val="Times New Roman"/>
          </rPr>
          <t xml:space="preserve">
</t>
        </r>
      </text>
    </comment>
    <comment ref="K13" authorId="0" shapeId="0" xr:uid="{00000000-0006-0000-0000-000033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25.08 </t>
        </r>
      </text>
    </comment>
    <comment ref="Z13" authorId="0" shapeId="0" xr:uid="{00000000-0006-0000-0000-000034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19.03.25</t>
        </r>
      </text>
    </comment>
    <comment ref="K14" authorId="0" shapeId="0" xr:uid="{00000000-0006-0000-0000-000035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
100,38+332 22.12.22
</t>
        </r>
      </text>
    </comment>
    <comment ref="N14" authorId="0" shapeId="0" xr:uid="{00000000-0006-0000-0000-000036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07.06.23
</t>
        </r>
      </text>
    </comment>
    <comment ref="Q14" authorId="1" shapeId="0" xr:uid="{00000000-0006-0000-0000-000037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25.09.23</t>
        </r>
      </text>
    </comment>
    <comment ref="T14" authorId="2" shapeId="0" xr:uid="{00000000-0006-0000-0000-000038000000}">
      <text>
        <r>
          <rPr>
            <sz val="9"/>
            <rFont val="Tahoma"/>
            <charset val="204"/>
          </rPr>
          <t xml:space="preserve">16.01.24
</t>
        </r>
      </text>
    </comment>
    <comment ref="W14" authorId="2" shapeId="0" xr:uid="{00000000-0006-0000-0000-000039000000}">
      <text>
        <r>
          <rPr>
            <sz val="9"/>
            <rFont val="Tahoma"/>
            <charset val="1"/>
          </rPr>
          <t xml:space="preserve">07.05.24
</t>
        </r>
      </text>
    </comment>
    <comment ref="Z14" authorId="3" shapeId="0" xr:uid="{00000000-0006-0000-0000-00003A000000}">
      <text>
        <r>
          <rPr>
            <sz val="9"/>
            <rFont val="Times New Roman"/>
          </rPr>
          <t xml:space="preserve">21/10/24
</t>
        </r>
      </text>
    </comment>
    <comment ref="N15" authorId="0" shapeId="0" xr:uid="{00000000-0006-0000-0000-00003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K16" authorId="0" shapeId="0" xr:uid="{00000000-0006-0000-0000-00003C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16" authorId="0" shapeId="0" xr:uid="{00000000-0006-0000-0000-00003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24.04.23</t>
        </r>
      </text>
    </comment>
    <comment ref="W16" authorId="2" shapeId="0" xr:uid="{00000000-0006-0000-0000-00003E000000}">
      <text>
        <r>
          <rPr>
            <sz val="9"/>
            <rFont val="Tahoma"/>
            <charset val="204"/>
          </rPr>
          <t xml:space="preserve">06.05.24
</t>
        </r>
      </text>
    </comment>
    <comment ref="Z16" authorId="3" shapeId="0" xr:uid="{00000000-0006-0000-0000-00003F000000}">
      <text>
        <r>
          <rPr>
            <sz val="9"/>
            <rFont val="Times New Roman"/>
          </rPr>
          <t>14/10/24</t>
        </r>
      </text>
    </comment>
    <comment ref="K17" authorId="0" shapeId="0" xr:uid="{00000000-0006-0000-0000-000040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06.09.22
</t>
        </r>
      </text>
    </comment>
    <comment ref="N17" authorId="0" shapeId="0" xr:uid="{00000000-0006-0000-0000-000041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13.04.23
</t>
        </r>
      </text>
    </comment>
    <comment ref="Q17" authorId="1" shapeId="0" xr:uid="{00000000-0006-0000-0000-000042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T17" authorId="2" shapeId="0" xr:uid="{00000000-0006-0000-0000-000043000000}">
      <text>
        <r>
          <rPr>
            <sz val="9"/>
            <rFont val="Tahoma"/>
            <charset val="1"/>
          </rPr>
          <t>13.12.23</t>
        </r>
      </text>
    </comment>
    <comment ref="W17" authorId="2" shapeId="0" xr:uid="{00000000-0006-0000-0000-000044000000}">
      <text>
        <r>
          <rPr>
            <sz val="9"/>
            <rFont val="Tahoma"/>
            <charset val="204"/>
          </rPr>
          <t xml:space="preserve">27.04.24
</t>
        </r>
      </text>
    </comment>
    <comment ref="Z17" authorId="3" shapeId="0" xr:uid="{00000000-0006-0000-0000-000045000000}">
      <text>
        <r>
          <rPr>
            <sz val="9"/>
            <rFont val="Times New Roman"/>
          </rPr>
          <t xml:space="preserve">11/10/24
</t>
        </r>
      </text>
    </comment>
    <comment ref="K18" authorId="0" shapeId="0" xr:uid="{00000000-0006-0000-0000-000046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18" authorId="0" shapeId="0" xr:uid="{00000000-0006-0000-0000-00004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24.04.23</t>
        </r>
      </text>
    </comment>
    <comment ref="W18" authorId="2" shapeId="0" xr:uid="{00000000-0006-0000-0000-000048000000}">
      <text>
        <r>
          <rPr>
            <sz val="9"/>
            <rFont val="Tahoma"/>
            <charset val="204"/>
          </rPr>
          <t xml:space="preserve">06.05.24
</t>
        </r>
      </text>
    </comment>
    <comment ref="Z18" authorId="3" shapeId="0" xr:uid="{00000000-0006-0000-0000-000049000000}">
      <text>
        <r>
          <rPr>
            <sz val="9"/>
            <rFont val="Times New Roman"/>
          </rPr>
          <t xml:space="preserve">14/10/24
</t>
        </r>
      </text>
    </comment>
    <comment ref="N19" authorId="0" shapeId="0" xr:uid="{00000000-0006-0000-0000-00004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Q19" authorId="1" shapeId="0" xr:uid="{00000000-0006-0000-0000-00004B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W19" authorId="2" shapeId="0" xr:uid="{00000000-0006-0000-0000-00004C000000}">
      <text>
        <r>
          <rPr>
            <sz val="9"/>
            <rFont val="Tahoma"/>
            <charset val="204"/>
          </rPr>
          <t xml:space="preserve">13.05.24
</t>
        </r>
      </text>
    </comment>
    <comment ref="Z19" authorId="3" shapeId="0" xr:uid="{00000000-0006-0000-0000-00004D000000}">
      <text>
        <r>
          <rPr>
            <sz val="9"/>
            <rFont val="Times New Roman"/>
          </rPr>
          <t>11/10/24-394,2
21.03.25-200,00
13.05.24-500,00</t>
        </r>
      </text>
    </comment>
    <comment ref="K20" authorId="0" shapeId="0" xr:uid="{00000000-0006-0000-0000-00004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20" authorId="0" shapeId="0" xr:uid="{00000000-0006-0000-0000-00004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1404.23
</t>
        </r>
      </text>
    </comment>
    <comment ref="Q20" authorId="1" shapeId="0" xr:uid="{00000000-0006-0000-0000-000050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</t>
        </r>
      </text>
    </comment>
    <comment ref="W20" authorId="2" shapeId="0" xr:uid="{00000000-0006-0000-0000-000051000000}">
      <text>
        <r>
          <rPr>
            <sz val="9"/>
            <rFont val="Tahoma"/>
            <charset val="1"/>
          </rPr>
          <t xml:space="preserve">27.04.24 -491,88
13.05.24 -95,85
</t>
        </r>
      </text>
    </comment>
    <comment ref="Z20" authorId="3" shapeId="0" xr:uid="{00000000-0006-0000-0000-000052000000}">
      <text>
        <r>
          <rPr>
            <sz val="9"/>
            <rFont val="Times New Roman"/>
          </rPr>
          <t xml:space="preserve">11/10/24
</t>
        </r>
      </text>
    </comment>
    <comment ref="K21" authorId="0" shapeId="0" xr:uid="{00000000-0006-0000-0000-000053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19.12.22
</t>
        </r>
      </text>
    </comment>
    <comment ref="N21" authorId="0" shapeId="0" xr:uid="{00000000-0006-0000-0000-00005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18.04.23
</t>
        </r>
      </text>
    </comment>
    <comment ref="Q21" authorId="1" shapeId="0" xr:uid="{00000000-0006-0000-0000-000055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20.09.23
</t>
        </r>
      </text>
    </comment>
    <comment ref="T21" authorId="2" shapeId="0" xr:uid="{00000000-0006-0000-0000-000056000000}">
      <text>
        <r>
          <rPr>
            <sz val="9"/>
            <rFont val="Tahoma"/>
            <charset val="1"/>
          </rPr>
          <t xml:space="preserve">13.12.223
</t>
        </r>
      </text>
    </comment>
    <comment ref="W21" authorId="2" shapeId="0" xr:uid="{00000000-0006-0000-0000-000057000000}">
      <text>
        <r>
          <rPr>
            <sz val="9"/>
            <rFont val="Tahoma"/>
            <charset val="204"/>
          </rPr>
          <t xml:space="preserve">02.05.24
</t>
        </r>
      </text>
    </comment>
    <comment ref="Z21" authorId="3" shapeId="0" xr:uid="{00000000-0006-0000-0000-000058000000}">
      <text>
        <r>
          <rPr>
            <sz val="9"/>
            <rFont val="Times New Roman"/>
          </rPr>
          <t>14/10/24-394,00
04.04.25-500,00</t>
        </r>
      </text>
    </comment>
    <comment ref="K22" authorId="0" shapeId="0" xr:uid="{00000000-0006-0000-0000-000059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</t>
        </r>
      </text>
    </comment>
    <comment ref="N22" authorId="0" shapeId="0" xr:uid="{00000000-0006-0000-0000-00005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25.04.23
</t>
        </r>
      </text>
    </comment>
    <comment ref="T22" authorId="2" shapeId="0" xr:uid="{00000000-0006-0000-0000-00005B000000}">
      <text>
        <r>
          <rPr>
            <sz val="9"/>
            <rFont val="Tahoma"/>
            <charset val="204"/>
          </rPr>
          <t>26.03.24</t>
        </r>
      </text>
    </comment>
    <comment ref="Z22" authorId="0" shapeId="0" xr:uid="{00000000-0006-0000-0000-00005C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K23" authorId="0" shapeId="0" xr:uid="{00000000-0006-0000-0000-00005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W23" authorId="2" shapeId="0" xr:uid="{00000000-0006-0000-0000-00005E000000}">
      <text>
        <r>
          <rPr>
            <sz val="9"/>
            <rFont val="Tahoma"/>
            <charset val="204"/>
          </rPr>
          <t xml:space="preserve">02.05.24
</t>
        </r>
      </text>
    </comment>
    <comment ref="K24" authorId="0" shapeId="0" xr:uid="{00000000-0006-0000-0000-00005F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14.10.22</t>
        </r>
      </text>
    </comment>
    <comment ref="N24" authorId="0" shapeId="0" xr:uid="{00000000-0006-0000-0000-000060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13.04.23
</t>
        </r>
      </text>
    </comment>
    <comment ref="Q24" authorId="1" shapeId="0" xr:uid="{00000000-0006-0000-0000-000061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</t>
        </r>
      </text>
    </comment>
    <comment ref="W24" authorId="2" shapeId="0" xr:uid="{00000000-0006-0000-0000-000062000000}">
      <text>
        <r>
          <rPr>
            <sz val="9"/>
            <rFont val="Tahoma"/>
            <charset val="204"/>
          </rPr>
          <t xml:space="preserve">02.05.24
</t>
        </r>
      </text>
    </comment>
    <comment ref="Z24" authorId="3" shapeId="0" xr:uid="{00000000-0006-0000-0000-000063000000}">
      <text>
        <r>
          <rPr>
            <sz val="9"/>
            <rFont val="Times New Roman"/>
          </rPr>
          <t xml:space="preserve">11/10/24
</t>
        </r>
      </text>
    </comment>
    <comment ref="B25" authorId="4" shapeId="0" xr:uid="{00000000-0006-0000-0000-000064000000}">
      <text>
        <r>
          <rPr>
            <b/>
            <sz val="9"/>
            <rFont val="Tahoma"/>
            <charset val="204"/>
          </rPr>
          <t>Оксана:</t>
        </r>
        <r>
          <rPr>
            <sz val="9"/>
            <rFont val="Tahoma"/>
            <charset val="204"/>
          </rPr>
          <t xml:space="preserve">
оплатила Бурцева за Сугробову</t>
        </r>
      </text>
    </comment>
    <comment ref="N25" authorId="0" shapeId="0" xr:uid="{00000000-0006-0000-0000-000065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05.06.23
</t>
        </r>
      </text>
    </comment>
    <comment ref="W25" authorId="2" shapeId="0" xr:uid="{00000000-0006-0000-0000-000066000000}">
      <text>
        <r>
          <rPr>
            <sz val="9"/>
            <rFont val="Tahoma"/>
            <charset val="204"/>
          </rPr>
          <t xml:space="preserve">08.05.24
</t>
        </r>
      </text>
    </comment>
    <comment ref="Z25" authorId="3" shapeId="0" xr:uid="{00000000-0006-0000-0000-000067000000}">
      <text>
        <r>
          <rPr>
            <sz val="9"/>
            <rFont val="Times New Roman"/>
          </rPr>
          <t xml:space="preserve">18/10/24
</t>
        </r>
      </text>
    </comment>
    <comment ref="N26" authorId="0" shapeId="0" xr:uid="{00000000-0006-0000-0000-00006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05.06.23
</t>
        </r>
      </text>
    </comment>
    <comment ref="W26" authorId="2" shapeId="0" xr:uid="{00000000-0006-0000-0000-000069000000}">
      <text>
        <r>
          <rPr>
            <sz val="9"/>
            <rFont val="Tahoma"/>
            <charset val="204"/>
          </rPr>
          <t xml:space="preserve">13.05.24
</t>
        </r>
      </text>
    </comment>
    <comment ref="Z26" authorId="0" shapeId="0" xr:uid="{00000000-0006-0000-0000-00006A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20.03.25
</t>
        </r>
      </text>
    </comment>
    <comment ref="K27" authorId="0" shapeId="0" xr:uid="{00000000-0006-0000-0000-00006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27" authorId="0" shapeId="0" xr:uid="{00000000-0006-0000-0000-00006C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28.04.23</t>
        </r>
      </text>
    </comment>
    <comment ref="W27" authorId="2" shapeId="0" xr:uid="{00000000-0006-0000-0000-00006D000000}">
      <text>
        <r>
          <rPr>
            <sz val="9"/>
            <rFont val="Tahoma"/>
            <charset val="204"/>
          </rPr>
          <t xml:space="preserve">13.05.24-960,53
02.10.24-961,00
</t>
        </r>
      </text>
    </comment>
    <comment ref="Z27" authorId="0" shapeId="0" xr:uid="{00000000-0006-0000-0000-00006E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24.03.25
</t>
        </r>
      </text>
    </comment>
    <comment ref="N28" authorId="0" shapeId="0" xr:uid="{00000000-0006-0000-0000-00006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14.04.23 483,27
25.07.23 100,38
</t>
        </r>
      </text>
    </comment>
    <comment ref="Q28" authorId="1" shapeId="0" xr:uid="{00000000-0006-0000-0000-000070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</t>
        </r>
      </text>
    </comment>
    <comment ref="W28" authorId="2" shapeId="0" xr:uid="{00000000-0006-0000-0000-000071000000}">
      <text>
        <r>
          <rPr>
            <sz val="9"/>
            <rFont val="Tahoma"/>
            <charset val="204"/>
          </rPr>
          <t xml:space="preserve">15.05.24
</t>
        </r>
      </text>
    </comment>
    <comment ref="Z28" authorId="3" shapeId="0" xr:uid="{00000000-0006-0000-0000-000072000000}">
      <text>
        <r>
          <rPr>
            <sz val="9"/>
            <rFont val="Times New Roman"/>
          </rPr>
          <t>11/10/24</t>
        </r>
      </text>
    </comment>
    <comment ref="N29" authorId="0" shapeId="0" xr:uid="{00000000-0006-0000-0000-000073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14,04,23 483,27
25.07.23 100,38
</t>
        </r>
      </text>
    </comment>
    <comment ref="Q29" authorId="1" shapeId="0" xr:uid="{00000000-0006-0000-0000-000074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
</t>
        </r>
      </text>
    </comment>
    <comment ref="W29" authorId="2" shapeId="0" xr:uid="{00000000-0006-0000-0000-000075000000}">
      <text>
        <r>
          <rPr>
            <sz val="9"/>
            <rFont val="Tahoma"/>
            <charset val="204"/>
          </rPr>
          <t xml:space="preserve">15.05.24
</t>
        </r>
      </text>
    </comment>
    <comment ref="Z29" authorId="3" shapeId="0" xr:uid="{00000000-0006-0000-0000-000076000000}">
      <text>
        <r>
          <rPr>
            <sz val="9"/>
            <rFont val="Times New Roman"/>
          </rPr>
          <t xml:space="preserve">11/10/24
</t>
        </r>
      </text>
    </comment>
    <comment ref="W30" authorId="2" shapeId="0" xr:uid="{00000000-0006-0000-0000-000077000000}">
      <text>
        <r>
          <rPr>
            <sz val="9"/>
            <rFont val="Tahoma"/>
            <charset val="204"/>
          </rPr>
          <t xml:space="preserve">15.05.24
</t>
        </r>
      </text>
    </comment>
    <comment ref="Z30" authorId="0" shapeId="0" xr:uid="{00000000-0006-0000-0000-000078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20.03.25
</t>
        </r>
      </text>
    </comment>
    <comment ref="K31" authorId="0" shapeId="0" xr:uid="{00000000-0006-0000-0000-000079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31" authorId="0" shapeId="0" xr:uid="{00000000-0006-0000-0000-00007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18.04.23
</t>
        </r>
      </text>
    </comment>
    <comment ref="Q31" authorId="1" shapeId="0" xr:uid="{00000000-0006-0000-0000-00007B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T31" authorId="2" shapeId="0" xr:uid="{00000000-0006-0000-0000-00007C000000}">
      <text>
        <r>
          <rPr>
            <sz val="9"/>
            <rFont val="Tahoma"/>
            <charset val="204"/>
          </rPr>
          <t xml:space="preserve">14.12.23
</t>
        </r>
      </text>
    </comment>
    <comment ref="W31" authorId="2" shapeId="0" xr:uid="{00000000-0006-0000-0000-00007D000000}">
      <text>
        <r>
          <rPr>
            <sz val="9"/>
            <rFont val="Tahoma"/>
            <charset val="204"/>
          </rPr>
          <t xml:space="preserve">02.05.24
</t>
        </r>
      </text>
    </comment>
    <comment ref="Z31" authorId="3" shapeId="0" xr:uid="{00000000-0006-0000-0000-00007E000000}">
      <text>
        <r>
          <rPr>
            <sz val="9"/>
            <rFont val="Times New Roman"/>
          </rPr>
          <t xml:space="preserve">11/10/24
</t>
        </r>
      </text>
    </comment>
    <comment ref="K32" authorId="0" shapeId="0" xr:uid="{00000000-0006-0000-0000-00007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08.09.22
</t>
        </r>
      </text>
    </comment>
    <comment ref="N32" authorId="0" shapeId="0" xr:uid="{00000000-0006-0000-0000-000080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21.04.23
</t>
        </r>
      </text>
    </comment>
    <comment ref="Q32" authorId="1" shapeId="0" xr:uid="{00000000-0006-0000-0000-000081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
</t>
        </r>
      </text>
    </comment>
    <comment ref="T32" authorId="2" shapeId="0" xr:uid="{00000000-0006-0000-0000-000082000000}">
      <text>
        <r>
          <rPr>
            <sz val="9"/>
            <rFont val="Tahoma"/>
            <charset val="204"/>
          </rPr>
          <t xml:space="preserve">14.12.23
</t>
        </r>
      </text>
    </comment>
    <comment ref="W32" authorId="2" shapeId="0" xr:uid="{00000000-0006-0000-0000-000083000000}">
      <text>
        <r>
          <rPr>
            <sz val="9"/>
            <rFont val="Tahoma"/>
            <charset val="204"/>
          </rPr>
          <t xml:space="preserve">06.05.24
</t>
        </r>
      </text>
    </comment>
    <comment ref="Z32" authorId="3" shapeId="0" xr:uid="{00000000-0006-0000-0000-000084000000}">
      <text>
        <r>
          <rPr>
            <sz val="9"/>
            <rFont val="Times New Roman"/>
          </rPr>
          <t xml:space="preserve">21/10/24
</t>
        </r>
      </text>
    </comment>
    <comment ref="K33" authorId="0" shapeId="0" xr:uid="{00000000-0006-0000-0000-000085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33" authorId="0" shapeId="0" xr:uid="{00000000-0006-0000-0000-000086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13.04.23
</t>
        </r>
      </text>
    </comment>
    <comment ref="Q33" authorId="1" shapeId="0" xr:uid="{00000000-0006-0000-0000-000087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T33" authorId="2" shapeId="0" xr:uid="{00000000-0006-0000-0000-000088000000}">
      <text>
        <r>
          <rPr>
            <sz val="9"/>
            <rFont val="Tahoma"/>
            <charset val="204"/>
          </rPr>
          <t xml:space="preserve">28.12.23
</t>
        </r>
      </text>
    </comment>
    <comment ref="W33" authorId="2" shapeId="0" xr:uid="{00000000-0006-0000-0000-000089000000}">
      <text>
        <r>
          <rPr>
            <sz val="9"/>
            <rFont val="Tahoma"/>
            <charset val="1"/>
          </rPr>
          <t xml:space="preserve">26.04.24
</t>
        </r>
      </text>
    </comment>
    <comment ref="Z33" authorId="3" shapeId="0" xr:uid="{00000000-0006-0000-0000-00008A000000}">
      <text>
        <r>
          <rPr>
            <sz val="9"/>
            <rFont val="Times New Roman"/>
          </rPr>
          <t xml:space="preserve">11/10/24
</t>
        </r>
      </text>
    </comment>
    <comment ref="K34" authorId="0" shapeId="0" xr:uid="{00000000-0006-0000-0000-00008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34" authorId="0" shapeId="0" xr:uid="{00000000-0006-0000-0000-00008C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16.04.23
</t>
        </r>
      </text>
    </comment>
    <comment ref="Q34" authorId="1" shapeId="0" xr:uid="{00000000-0006-0000-0000-00008D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19.09.23</t>
        </r>
      </text>
    </comment>
    <comment ref="T34" authorId="2" shapeId="0" xr:uid="{00000000-0006-0000-0000-00008E000000}">
      <text>
        <r>
          <rPr>
            <sz val="9"/>
            <rFont val="Tahoma"/>
            <charset val="204"/>
          </rPr>
          <t xml:space="preserve">14.12.23
</t>
        </r>
      </text>
    </comment>
    <comment ref="W34" authorId="2" shapeId="0" xr:uid="{00000000-0006-0000-0000-00008F000000}">
      <text>
        <r>
          <rPr>
            <sz val="9"/>
            <rFont val="Tahoma"/>
            <charset val="1"/>
          </rPr>
          <t xml:space="preserve">25.04.24
</t>
        </r>
      </text>
    </comment>
    <comment ref="Z34" authorId="3" shapeId="0" xr:uid="{00000000-0006-0000-0000-000090000000}">
      <text>
        <r>
          <rPr>
            <sz val="9"/>
            <rFont val="Times New Roman"/>
          </rPr>
          <t xml:space="preserve">10/10/24
</t>
        </r>
      </text>
    </comment>
    <comment ref="N35" authorId="0" shapeId="0" xr:uid="{00000000-0006-0000-0000-00009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07.08.23
</t>
        </r>
      </text>
    </comment>
    <comment ref="Q35" authorId="1" shapeId="0" xr:uid="{00000000-0006-0000-0000-000092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W35" authorId="2" shapeId="0" xr:uid="{00000000-0006-0000-0000-000093000000}">
      <text>
        <r>
          <rPr>
            <sz val="9"/>
            <rFont val="Tahoma"/>
            <charset val="204"/>
          </rPr>
          <t xml:space="preserve">06.05.24
</t>
        </r>
      </text>
    </comment>
    <comment ref="Z35" authorId="3" shapeId="0" xr:uid="{00000000-0006-0000-0000-000094000000}">
      <text>
        <r>
          <rPr>
            <sz val="9"/>
            <rFont val="Times New Roman"/>
          </rPr>
          <t xml:space="preserve">07,11,24-394,2
20.03.25-91,5
</t>
        </r>
      </text>
    </comment>
    <comment ref="K36" authorId="0" shapeId="0" xr:uid="{00000000-0006-0000-0000-000095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13.10.22</t>
        </r>
      </text>
    </comment>
    <comment ref="N36" authorId="0" shapeId="0" xr:uid="{00000000-0006-0000-0000-000096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15.05.23
</t>
        </r>
      </text>
    </comment>
    <comment ref="T36" authorId="2" shapeId="0" xr:uid="{00000000-0006-0000-0000-000097000000}">
      <text>
        <r>
          <rPr>
            <sz val="9"/>
            <rFont val="Tahoma"/>
            <charset val="204"/>
          </rPr>
          <t xml:space="preserve">14.12.23
</t>
        </r>
      </text>
    </comment>
    <comment ref="W36" authorId="2" shapeId="0" xr:uid="{00000000-0006-0000-0000-000098000000}">
      <text>
        <r>
          <rPr>
            <sz val="9"/>
            <rFont val="Tahoma"/>
            <charset val="204"/>
          </rPr>
          <t xml:space="preserve">13.05.24
</t>
        </r>
      </text>
    </comment>
    <comment ref="Z36" authorId="3" shapeId="0" xr:uid="{00000000-0006-0000-0000-000099000000}">
      <text>
        <r>
          <rPr>
            <sz val="9"/>
            <rFont val="Times New Roman"/>
          </rPr>
          <t xml:space="preserve">25/12/24
</t>
        </r>
      </text>
    </comment>
    <comment ref="K37" authorId="0" shapeId="0" xr:uid="{00000000-0006-0000-0000-00009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13.02.23
</t>
        </r>
      </text>
    </comment>
    <comment ref="N37" authorId="0" shapeId="0" xr:uid="{00000000-0006-0000-0000-00009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24.07</t>
        </r>
      </text>
    </comment>
    <comment ref="W37" authorId="2" shapeId="0" xr:uid="{00000000-0006-0000-0000-00009C000000}">
      <text>
        <r>
          <rPr>
            <sz val="9"/>
            <rFont val="Tahoma"/>
            <charset val="204"/>
          </rPr>
          <t xml:space="preserve">13.05.24
</t>
        </r>
      </text>
    </comment>
    <comment ref="Z37" authorId="3" shapeId="0" xr:uid="{00000000-0006-0000-0000-00009D000000}">
      <text>
        <r>
          <rPr>
            <sz val="9"/>
            <rFont val="Times New Roman"/>
          </rPr>
          <t xml:space="preserve">14/10/24
</t>
        </r>
      </text>
    </comment>
    <comment ref="K38" authorId="0" shapeId="0" xr:uid="{00000000-0006-0000-0000-00009E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18.12.22</t>
        </r>
      </text>
    </comment>
    <comment ref="N38" authorId="0" shapeId="0" xr:uid="{00000000-0006-0000-0000-00009F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01.06.23
</t>
        </r>
      </text>
    </comment>
    <comment ref="N39" authorId="1" shapeId="0" xr:uid="{00000000-0006-0000-0000-0000A0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28.08.23
</t>
        </r>
      </text>
    </comment>
    <comment ref="W39" authorId="2" shapeId="0" xr:uid="{00000000-0006-0000-0000-0000A1000000}">
      <text>
        <r>
          <rPr>
            <sz val="9"/>
            <rFont val="Tahoma"/>
            <charset val="204"/>
          </rPr>
          <t xml:space="preserve">02.05.24
</t>
        </r>
      </text>
    </comment>
    <comment ref="Z39" authorId="0" shapeId="0" xr:uid="{00000000-0006-0000-0000-0000A2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24.03.25
</t>
        </r>
      </text>
    </comment>
    <comment ref="K40" authorId="0" shapeId="0" xr:uid="{00000000-0006-0000-0000-0000A3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14.09.22
</t>
        </r>
      </text>
    </comment>
    <comment ref="N40" authorId="0" shapeId="0" xr:uid="{00000000-0006-0000-0000-0000A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20.04.23</t>
        </r>
      </text>
    </comment>
    <comment ref="Q40" authorId="1" shapeId="0" xr:uid="{00000000-0006-0000-0000-0000A5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W40" authorId="2" shapeId="0" xr:uid="{00000000-0006-0000-0000-0000A6000000}">
      <text>
        <r>
          <rPr>
            <sz val="9"/>
            <rFont val="Tahoma"/>
            <charset val="204"/>
          </rPr>
          <t xml:space="preserve">27.04.2024
</t>
        </r>
      </text>
    </comment>
    <comment ref="Z40" authorId="3" shapeId="0" xr:uid="{00000000-0006-0000-0000-0000A7000000}">
      <text>
        <r>
          <rPr>
            <sz val="9"/>
            <rFont val="Times New Roman"/>
          </rPr>
          <t xml:space="preserve">14/10/24
</t>
        </r>
      </text>
    </comment>
  </commentList>
</comments>
</file>

<file path=xl/sharedStrings.xml><?xml version="1.0" encoding="utf-8"?>
<sst xmlns="http://schemas.openxmlformats.org/spreadsheetml/2006/main" count="77" uniqueCount="49">
  <si>
    <t xml:space="preserve">сумма оплаты </t>
  </si>
  <si>
    <t xml:space="preserve">
дата оплаты</t>
  </si>
  <si>
    <t xml:space="preserve">ДОЛЖНЫ </t>
  </si>
  <si>
    <t xml:space="preserve">начисления за 04.22 (счет 1674,13) </t>
  </si>
  <si>
    <t>начисления за 05.22 (счет  859,47)</t>
  </si>
  <si>
    <t>начисления за 06.22 (счет  852,98 )</t>
  </si>
  <si>
    <t>начисления за 07.22 (счет  1431,44 )</t>
  </si>
  <si>
    <t>сумма оплаты</t>
  </si>
  <si>
    <t>Общий долг</t>
  </si>
  <si>
    <t>оплата члена СНТ</t>
  </si>
  <si>
    <t>ДОЛЖНЫ</t>
  </si>
  <si>
    <t>Сумма за свет 08-03.23</t>
  </si>
  <si>
    <t>оплата члена снт</t>
  </si>
  <si>
    <t>Сумма с 04 по 08.23</t>
  </si>
  <si>
    <t>сумма  09.23 по 10.23</t>
  </si>
  <si>
    <t>Сумма 11.23 по 17.04.24</t>
  </si>
  <si>
    <t>Сумма с 05.24 по 04.10.24</t>
  </si>
  <si>
    <t>80, 81</t>
  </si>
  <si>
    <t xml:space="preserve">06 мая </t>
  </si>
  <si>
    <t>1, 2, 19, 20</t>
  </si>
  <si>
    <t>11 мая</t>
  </si>
  <si>
    <t>4, 3</t>
  </si>
  <si>
    <t xml:space="preserve">13 мая </t>
  </si>
  <si>
    <t>8, 9</t>
  </si>
  <si>
    <t>31 мая</t>
  </si>
  <si>
    <t>9А, 10</t>
  </si>
  <si>
    <t>12 мая</t>
  </si>
  <si>
    <t xml:space="preserve">8 мая </t>
  </si>
  <si>
    <t xml:space="preserve">18 мая </t>
  </si>
  <si>
    <t>15, 16</t>
  </si>
  <si>
    <t>52, 53, 83, 82</t>
  </si>
  <si>
    <t xml:space="preserve">17 мая </t>
  </si>
  <si>
    <t>47, 24, 25, 26, 45</t>
  </si>
  <si>
    <t>27, 44</t>
  </si>
  <si>
    <t xml:space="preserve">30, 29 </t>
  </si>
  <si>
    <t xml:space="preserve">11 мая </t>
  </si>
  <si>
    <t>33, 34</t>
  </si>
  <si>
    <t>36, 37</t>
  </si>
  <si>
    <t>39, 40</t>
  </si>
  <si>
    <t>28 мая</t>
  </si>
  <si>
    <t>41, 42</t>
  </si>
  <si>
    <t>48, 49</t>
  </si>
  <si>
    <t>58, 59</t>
  </si>
  <si>
    <t>64, 65, 70, 71</t>
  </si>
  <si>
    <t>75, 60</t>
  </si>
  <si>
    <t>61, 62</t>
  </si>
  <si>
    <t>17, 18</t>
  </si>
  <si>
    <t>Сумма  с 04.10.24 по 02.03.26</t>
  </si>
  <si>
    <t>номера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</si>
</sst>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\ [$₽-419]_-;\-* #\ ##0.00\ [$₽-419]_-;_-* &quot;-&quot;??\ [$₽-419]_-;_-@_-"/>
    <numFmt numFmtId="165" formatCode="#\ ##0.00\ [$₽-419]"/>
    <numFmt numFmtId="166" formatCode="#\ ##0.00"/>
    <numFmt numFmtId="167" formatCode="0.00_ "/>
  </numFmts>
  <fonts count="2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C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sz val="9"/>
      <name val="Arial"/>
      <charset val="134"/>
    </font>
    <font>
      <b/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134"/>
      <scheme val="minor"/>
    </font>
    <font>
      <b/>
      <sz val="9"/>
      <name val="Tahoma"/>
      <charset val="204"/>
    </font>
    <font>
      <sz val="9"/>
      <name val="Times New Roman"/>
    </font>
    <font>
      <b/>
      <sz val="9"/>
      <name val="Tahoma"/>
      <charset val="1"/>
    </font>
    <font>
      <sz val="9"/>
      <name val="Tahoma"/>
      <charset val="204"/>
    </font>
    <font>
      <sz val="9"/>
      <name val="Tahoma"/>
      <charset val="1"/>
    </font>
    <font>
      <b/>
      <sz val="9"/>
      <name val="Times New Roman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4" fillId="3" borderId="1" xfId="0" applyFont="1" applyFill="1" applyBorder="1"/>
    <xf numFmtId="0" fontId="1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4" fillId="0" borderId="1" xfId="0" applyFont="1" applyFill="1" applyBorder="1"/>
    <xf numFmtId="165" fontId="7" fillId="0" borderId="1" xfId="0" applyNumberFormat="1" applyFont="1" applyFill="1" applyBorder="1"/>
    <xf numFmtId="165" fontId="2" fillId="0" borderId="1" xfId="0" applyNumberFormat="1" applyFont="1" applyFill="1" applyBorder="1"/>
    <xf numFmtId="2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165" fontId="7" fillId="2" borderId="1" xfId="0" applyNumberFormat="1" applyFont="1" applyFill="1" applyBorder="1"/>
    <xf numFmtId="165" fontId="2" fillId="2" borderId="1" xfId="0" applyNumberFormat="1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0" borderId="1" xfId="0" applyNumberFormat="1" applyFont="1" applyFill="1" applyBorder="1"/>
    <xf numFmtId="167" fontId="1" fillId="0" borderId="1" xfId="0" applyNumberFormat="1" applyFont="1" applyFill="1" applyBorder="1"/>
    <xf numFmtId="166" fontId="0" fillId="0" borderId="1" xfId="0" applyNumberFormat="1" applyFont="1" applyFill="1" applyBorder="1"/>
    <xf numFmtId="166" fontId="0" fillId="2" borderId="1" xfId="0" applyNumberFormat="1" applyFont="1" applyFill="1" applyBorder="1"/>
    <xf numFmtId="167" fontId="8" fillId="0" borderId="1" xfId="0" applyNumberFormat="1" applyFont="1" applyFill="1" applyBorder="1"/>
    <xf numFmtId="166" fontId="2" fillId="0" borderId="1" xfId="0" applyNumberFormat="1" applyFont="1" applyFill="1" applyBorder="1"/>
    <xf numFmtId="2" fontId="17" fillId="0" borderId="1" xfId="0" applyNumberFormat="1" applyFont="1" applyFill="1" applyBorder="1"/>
    <xf numFmtId="2" fontId="20" fillId="4" borderId="1" xfId="0" applyNumberFormat="1" applyFont="1" applyFill="1" applyBorder="1"/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/>
    <xf numFmtId="0" fontId="1" fillId="0" borderId="3" xfId="0" applyFont="1" applyFill="1" applyBorder="1"/>
    <xf numFmtId="165" fontId="4" fillId="0" borderId="3" xfId="0" applyNumberFormat="1" applyFont="1" applyFill="1" applyBorder="1"/>
    <xf numFmtId="165" fontId="7" fillId="0" borderId="3" xfId="0" applyNumberFormat="1" applyFont="1" applyFill="1" applyBorder="1"/>
    <xf numFmtId="2" fontId="1" fillId="0" borderId="3" xfId="0" applyNumberFormat="1" applyFont="1" applyFill="1" applyBorder="1"/>
    <xf numFmtId="165" fontId="2" fillId="0" borderId="3" xfId="0" applyNumberFormat="1" applyFont="1" applyFill="1" applyBorder="1"/>
    <xf numFmtId="0" fontId="1" fillId="2" borderId="3" xfId="0" applyFont="1" applyFill="1" applyBorder="1"/>
    <xf numFmtId="0" fontId="5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/>
    <xf numFmtId="0" fontId="1" fillId="0" borderId="2" xfId="0" applyFont="1" applyFill="1" applyBorder="1"/>
    <xf numFmtId="164" fontId="4" fillId="0" borderId="2" xfId="0" applyNumberFormat="1" applyFont="1" applyFill="1" applyBorder="1"/>
    <xf numFmtId="165" fontId="4" fillId="0" borderId="2" xfId="0" applyNumberFormat="1" applyFont="1" applyFill="1" applyBorder="1"/>
    <xf numFmtId="165" fontId="7" fillId="0" borderId="2" xfId="0" applyNumberFormat="1" applyFont="1" applyFill="1" applyBorder="1"/>
    <xf numFmtId="165" fontId="2" fillId="0" borderId="2" xfId="0" applyNumberFormat="1" applyFont="1" applyFill="1" applyBorder="1"/>
    <xf numFmtId="2" fontId="1" fillId="0" borderId="2" xfId="0" applyNumberFormat="1" applyFont="1" applyFill="1" applyBorder="1"/>
    <xf numFmtId="166" fontId="2" fillId="0" borderId="2" xfId="0" applyNumberFormat="1" applyFont="1" applyFill="1" applyBorder="1"/>
    <xf numFmtId="167" fontId="1" fillId="0" borderId="2" xfId="0" applyNumberFormat="1" applyFont="1" applyFill="1" applyBorder="1"/>
    <xf numFmtId="167" fontId="8" fillId="0" borderId="2" xfId="0" applyNumberFormat="1" applyFont="1" applyFill="1" applyBorder="1"/>
    <xf numFmtId="2" fontId="17" fillId="0" borderId="2" xfId="0" applyNumberFormat="1" applyFont="1" applyFill="1" applyBorder="1"/>
    <xf numFmtId="2" fontId="20" fillId="4" borderId="2" xfId="0" applyNumberFormat="1" applyFont="1" applyFill="1" applyBorder="1"/>
    <xf numFmtId="0" fontId="1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/>
    <xf numFmtId="165" fontId="1" fillId="0" borderId="3" xfId="0" applyNumberFormat="1" applyFont="1" applyFill="1" applyBorder="1"/>
    <xf numFmtId="166" fontId="1" fillId="0" borderId="3" xfId="0" applyNumberFormat="1" applyFont="1" applyFill="1" applyBorder="1"/>
    <xf numFmtId="167" fontId="1" fillId="0" borderId="3" xfId="0" applyNumberFormat="1" applyFont="1" applyFill="1" applyBorder="1"/>
    <xf numFmtId="2" fontId="17" fillId="0" borderId="3" xfId="0" applyNumberFormat="1" applyFont="1" applyFill="1" applyBorder="1"/>
    <xf numFmtId="0" fontId="2" fillId="0" borderId="3" xfId="0" applyFont="1" applyFill="1" applyBorder="1"/>
    <xf numFmtId="2" fontId="20" fillId="4" borderId="3" xfId="0" applyNumberFormat="1" applyFont="1" applyFill="1" applyBorder="1"/>
    <xf numFmtId="0" fontId="1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R259"/>
  <sheetViews>
    <sheetView tabSelected="1" zoomScale="75" zoomScaleNormal="75" workbookViewId="0">
      <pane xSplit="1" topLeftCell="B1" activePane="topRight" state="frozen"/>
      <selection pane="topRight"/>
    </sheetView>
  </sheetViews>
  <sheetFormatPr defaultColWidth="26.42578125" defaultRowHeight="15"/>
  <cols>
    <col min="1" max="1" width="15.7109375" style="5" customWidth="1"/>
    <col min="2" max="2" width="14.140625" style="6" hidden="1" customWidth="1"/>
    <col min="3" max="3" width="7.28515625" style="7" hidden="1" customWidth="1"/>
    <col min="4" max="4" width="10.28515625" style="8" hidden="1" customWidth="1"/>
    <col min="5" max="5" width="13.7109375" style="7" hidden="1" customWidth="1"/>
    <col min="6" max="6" width="13.28515625" style="7" hidden="1" customWidth="1"/>
    <col min="7" max="8" width="13.7109375" style="7" hidden="1" customWidth="1"/>
    <col min="9" max="10" width="9.42578125" style="7" hidden="1" customWidth="1"/>
    <col min="11" max="11" width="7.5703125" style="7" hidden="1" customWidth="1"/>
    <col min="12" max="12" width="10.42578125" style="7" hidden="1" customWidth="1"/>
    <col min="13" max="13" width="9.28515625" style="7" hidden="1" customWidth="1"/>
    <col min="14" max="14" width="8.140625" style="7" hidden="1" customWidth="1"/>
    <col min="15" max="15" width="10" style="7" hidden="1" customWidth="1"/>
    <col min="16" max="16" width="8.5703125" style="7" hidden="1" customWidth="1"/>
    <col min="17" max="17" width="7.7109375" style="7" hidden="1" customWidth="1"/>
    <col min="18" max="18" width="10.5703125" style="7" hidden="1" customWidth="1"/>
    <col min="19" max="19" width="8.85546875" style="7" hidden="1" customWidth="1"/>
    <col min="20" max="20" width="7.7109375" style="7" hidden="1" customWidth="1"/>
    <col min="21" max="21" width="10.5703125" style="7" hidden="1" customWidth="1"/>
    <col min="22" max="22" width="8.5703125" style="7" customWidth="1"/>
    <col min="23" max="23" width="9.5703125" style="7" hidden="1" customWidth="1"/>
    <col min="24" max="24" width="11.140625" style="7" hidden="1" customWidth="1"/>
    <col min="25" max="25" width="10" style="7" customWidth="1"/>
    <col min="26" max="26" width="9.5703125" style="7" customWidth="1"/>
    <col min="27" max="27" width="10.140625" style="7" customWidth="1"/>
    <col min="28" max="28" width="13.140625" style="7" customWidth="1"/>
    <col min="29" max="29" width="10.28515625" style="7" customWidth="1"/>
    <col min="30" max="30" width="12" style="7" customWidth="1"/>
    <col min="31" max="16384" width="26.42578125" style="7"/>
  </cols>
  <sheetData>
    <row r="1" spans="1:1110" s="1" customFormat="1" ht="48" customHeight="1" thickBot="1">
      <c r="A1" s="68" t="s">
        <v>48</v>
      </c>
      <c r="B1" s="69" t="s">
        <v>0</v>
      </c>
      <c r="C1" s="70" t="s">
        <v>1</v>
      </c>
      <c r="D1" s="71" t="s">
        <v>2</v>
      </c>
      <c r="E1" s="70" t="s">
        <v>3</v>
      </c>
      <c r="F1" s="70" t="s">
        <v>4</v>
      </c>
      <c r="G1" s="70" t="s">
        <v>5</v>
      </c>
      <c r="H1" s="70" t="s">
        <v>6</v>
      </c>
      <c r="I1" s="70" t="s">
        <v>7</v>
      </c>
      <c r="J1" s="70" t="s">
        <v>8</v>
      </c>
      <c r="K1" s="70" t="s">
        <v>9</v>
      </c>
      <c r="L1" s="72" t="s">
        <v>10</v>
      </c>
      <c r="M1" s="70" t="s">
        <v>11</v>
      </c>
      <c r="N1" s="70" t="s">
        <v>12</v>
      </c>
      <c r="O1" s="72" t="s">
        <v>10</v>
      </c>
      <c r="P1" s="70" t="s">
        <v>13</v>
      </c>
      <c r="Q1" s="70" t="s">
        <v>12</v>
      </c>
      <c r="R1" s="73" t="s">
        <v>10</v>
      </c>
      <c r="S1" s="70" t="s">
        <v>14</v>
      </c>
      <c r="T1" s="70" t="s">
        <v>12</v>
      </c>
      <c r="U1" s="73" t="s">
        <v>10</v>
      </c>
      <c r="V1" s="70" t="s">
        <v>15</v>
      </c>
      <c r="W1" s="74" t="s">
        <v>12</v>
      </c>
      <c r="X1" s="73" t="s">
        <v>10</v>
      </c>
      <c r="Y1" s="70" t="s">
        <v>16</v>
      </c>
      <c r="Z1" s="74" t="s">
        <v>12</v>
      </c>
      <c r="AA1" s="73" t="s">
        <v>10</v>
      </c>
      <c r="AB1" s="70" t="s">
        <v>47</v>
      </c>
      <c r="AC1" s="74" t="s">
        <v>12</v>
      </c>
      <c r="AD1" s="75" t="s">
        <v>10</v>
      </c>
      <c r="AE1" s="5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</row>
    <row r="2" spans="1:1110" s="2" customFormat="1">
      <c r="A2" s="60" t="s">
        <v>17</v>
      </c>
      <c r="B2" s="39">
        <v>332</v>
      </c>
      <c r="C2" s="40" t="s">
        <v>18</v>
      </c>
      <c r="D2" s="61">
        <f>332-B2</f>
        <v>0</v>
      </c>
      <c r="E2" s="41">
        <f>SUM(1674.13/48)</f>
        <v>34.877708333333338</v>
      </c>
      <c r="F2" s="41">
        <f>SUM(859.47/48)</f>
        <v>17.905625000000001</v>
      </c>
      <c r="G2" s="41">
        <f>SUM(852.98/48)</f>
        <v>17.770416666666666</v>
      </c>
      <c r="H2" s="41">
        <f>SUM(1431.44/48)</f>
        <v>29.821666666666669</v>
      </c>
      <c r="I2" s="42">
        <f>E2+F2+G2+H2</f>
        <v>100.37541666666668</v>
      </c>
      <c r="J2" s="44">
        <f>D2+I2</f>
        <v>100.37541666666668</v>
      </c>
      <c r="K2" s="43">
        <v>100.38</v>
      </c>
      <c r="L2" s="62">
        <f>J2-K2</f>
        <v>-4.583333333314954E-3</v>
      </c>
      <c r="M2" s="40">
        <v>483.27</v>
      </c>
      <c r="N2" s="40">
        <v>483.27</v>
      </c>
      <c r="O2" s="62">
        <f>L2+M2-N2</f>
        <v>-4.5833333333007431E-3</v>
      </c>
      <c r="P2" s="40">
        <v>374.15</v>
      </c>
      <c r="Q2" s="43">
        <v>375</v>
      </c>
      <c r="R2" s="62">
        <f>O2+P2-Q2</f>
        <v>-0.85458333333332348</v>
      </c>
      <c r="S2" s="40">
        <v>95.85</v>
      </c>
      <c r="T2" s="43">
        <v>95.85</v>
      </c>
      <c r="U2" s="62">
        <f>R2+S2-T2</f>
        <v>-0.85458333333332348</v>
      </c>
      <c r="V2" s="40">
        <v>491.88</v>
      </c>
      <c r="W2" s="43">
        <v>491.03</v>
      </c>
      <c r="X2" s="63">
        <f>U2+V2-W2</f>
        <v>-4.5833333333007431E-3</v>
      </c>
      <c r="Y2" s="64">
        <v>394.2</v>
      </c>
      <c r="Z2" s="64">
        <v>394.2</v>
      </c>
      <c r="AA2" s="64">
        <f>X2+Y2-Z2</f>
        <v>-4.5833333333007431E-3</v>
      </c>
      <c r="AB2" s="65">
        <v>820.68</v>
      </c>
      <c r="AC2" s="66"/>
      <c r="AD2" s="67">
        <f>AA2+AB2-AC2</f>
        <v>820.67541666666671</v>
      </c>
    </row>
    <row r="3" spans="1:1110">
      <c r="A3" s="13" t="s">
        <v>19</v>
      </c>
      <c r="B3" s="10">
        <v>332</v>
      </c>
      <c r="C3" s="4" t="s">
        <v>20</v>
      </c>
      <c r="D3" s="11">
        <f t="shared" ref="D3:D40" si="0">332-B3</f>
        <v>0</v>
      </c>
      <c r="E3" s="12">
        <f t="shared" ref="E3:E41" si="1">SUM(1674.13/48)</f>
        <v>34.877708333333338</v>
      </c>
      <c r="F3" s="12">
        <f t="shared" ref="F3:F41" si="2">SUM(859.47/48)</f>
        <v>17.905625000000001</v>
      </c>
      <c r="G3" s="12">
        <f t="shared" ref="G3:G41" si="3">SUM(852.98/48)</f>
        <v>17.770416666666666</v>
      </c>
      <c r="H3" s="12">
        <f t="shared" ref="H3:H41" si="4">SUM(1431.44/48)</f>
        <v>29.821666666666669</v>
      </c>
      <c r="I3" s="21">
        <f t="shared" ref="I3:I40" si="5">E3+F3+G3+H3</f>
        <v>100.37541666666668</v>
      </c>
      <c r="J3" s="22">
        <f t="shared" ref="J3:J40" si="6">D3+I3</f>
        <v>100.37541666666668</v>
      </c>
      <c r="K3" s="23">
        <v>105</v>
      </c>
      <c r="L3" s="24">
        <f t="shared" ref="L3:L40" si="7">J3-K3</f>
        <v>-4.6245833333333195</v>
      </c>
      <c r="M3" s="4">
        <v>483.27</v>
      </c>
      <c r="N3" s="23">
        <v>484</v>
      </c>
      <c r="O3" s="24">
        <f t="shared" ref="O3:O40" si="8">L3+M3-N3</f>
        <v>-5.3545833333333235</v>
      </c>
      <c r="P3" s="4">
        <v>374.15</v>
      </c>
      <c r="Q3" s="23">
        <v>375</v>
      </c>
      <c r="R3" s="24">
        <f t="shared" ref="R3:R41" si="9">O3+P3-Q3</f>
        <v>-6.2045833333333462</v>
      </c>
      <c r="S3" s="4">
        <v>95.85</v>
      </c>
      <c r="T3" s="23">
        <v>100</v>
      </c>
      <c r="U3" s="24">
        <f t="shared" ref="U3:U41" si="10">R3+S3-T3</f>
        <v>-10.354583333333352</v>
      </c>
      <c r="V3" s="4">
        <v>491.88</v>
      </c>
      <c r="W3" s="23">
        <v>492</v>
      </c>
      <c r="X3" s="30">
        <f t="shared" ref="X3:X41" si="11">U3+V3-W3</f>
        <v>-10.474583333333385</v>
      </c>
      <c r="Y3" s="31">
        <v>394.2</v>
      </c>
      <c r="Z3" s="31">
        <v>400</v>
      </c>
      <c r="AA3" s="31">
        <f t="shared" ref="AA3:AA41" si="12">X3+Y3-Z3</f>
        <v>-16.274583333333396</v>
      </c>
      <c r="AB3" s="36">
        <v>820.68</v>
      </c>
      <c r="AC3" s="4"/>
      <c r="AD3" s="37">
        <f t="shared" ref="AD3:AD42" si="13">AA3+AB3-AC3</f>
        <v>804.4054166666665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</row>
    <row r="4" spans="1:1110" ht="15.75" customHeight="1">
      <c r="A4" s="13" t="s">
        <v>21</v>
      </c>
      <c r="B4" s="10">
        <v>320</v>
      </c>
      <c r="C4" s="4" t="s">
        <v>22</v>
      </c>
      <c r="D4" s="11">
        <f t="shared" si="0"/>
        <v>12</v>
      </c>
      <c r="E4" s="12">
        <f t="shared" si="1"/>
        <v>34.877708333333338</v>
      </c>
      <c r="F4" s="12">
        <f t="shared" si="2"/>
        <v>17.905625000000001</v>
      </c>
      <c r="G4" s="12">
        <f t="shared" si="3"/>
        <v>17.770416666666666</v>
      </c>
      <c r="H4" s="12">
        <f t="shared" si="4"/>
        <v>29.821666666666669</v>
      </c>
      <c r="I4" s="21">
        <f t="shared" si="5"/>
        <v>100.37541666666668</v>
      </c>
      <c r="J4" s="22">
        <f t="shared" si="6"/>
        <v>112.37541666666668</v>
      </c>
      <c r="K4" s="23">
        <v>250</v>
      </c>
      <c r="L4" s="24">
        <f t="shared" si="7"/>
        <v>-137.62458333333331</v>
      </c>
      <c r="M4" s="4">
        <v>483.27</v>
      </c>
      <c r="N4" s="23">
        <v>500</v>
      </c>
      <c r="O4" s="24">
        <f t="shared" si="8"/>
        <v>-154.35458333333332</v>
      </c>
      <c r="P4" s="4">
        <v>374.15</v>
      </c>
      <c r="Q4" s="23"/>
      <c r="R4" s="22">
        <f t="shared" si="9"/>
        <v>219.79541666666665</v>
      </c>
      <c r="S4" s="4">
        <v>95.85</v>
      </c>
      <c r="T4" s="23">
        <v>500</v>
      </c>
      <c r="U4" s="24">
        <f t="shared" si="10"/>
        <v>-184.35458333333338</v>
      </c>
      <c r="V4" s="4">
        <v>491.88</v>
      </c>
      <c r="W4" s="23"/>
      <c r="X4" s="32">
        <f t="shared" si="11"/>
        <v>307.52541666666662</v>
      </c>
      <c r="Y4" s="31">
        <v>394.2</v>
      </c>
      <c r="Z4" s="31">
        <v>400</v>
      </c>
      <c r="AA4" s="31">
        <f t="shared" si="12"/>
        <v>301.72541666666666</v>
      </c>
      <c r="AB4" s="36">
        <v>820.68</v>
      </c>
      <c r="AC4" s="4"/>
      <c r="AD4" s="37">
        <f t="shared" si="13"/>
        <v>1122.4054166666665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</row>
    <row r="5" spans="1:1110" s="3" customFormat="1" ht="15.75" customHeight="1">
      <c r="A5" s="13">
        <v>5</v>
      </c>
      <c r="B5" s="10"/>
      <c r="C5" s="4"/>
      <c r="D5" s="11">
        <f t="shared" si="0"/>
        <v>332</v>
      </c>
      <c r="E5" s="12">
        <f t="shared" si="1"/>
        <v>34.877708333333338</v>
      </c>
      <c r="F5" s="12">
        <f t="shared" si="2"/>
        <v>17.905625000000001</v>
      </c>
      <c r="G5" s="12">
        <f t="shared" si="3"/>
        <v>17.770416666666666</v>
      </c>
      <c r="H5" s="12">
        <f t="shared" si="4"/>
        <v>29.821666666666669</v>
      </c>
      <c r="I5" s="21">
        <f t="shared" si="5"/>
        <v>100.37541666666668</v>
      </c>
      <c r="J5" s="22">
        <f t="shared" si="6"/>
        <v>432.37541666666669</v>
      </c>
      <c r="K5" s="23"/>
      <c r="L5" s="22">
        <f t="shared" si="7"/>
        <v>432.37541666666669</v>
      </c>
      <c r="M5" s="4">
        <v>483.27</v>
      </c>
      <c r="N5" s="4"/>
      <c r="O5" s="22">
        <f t="shared" si="8"/>
        <v>915.64541666666673</v>
      </c>
      <c r="P5" s="4">
        <v>374.15</v>
      </c>
      <c r="Q5" s="23"/>
      <c r="R5" s="22">
        <f t="shared" si="9"/>
        <v>1289.7954166666668</v>
      </c>
      <c r="S5" s="4">
        <v>95.85</v>
      </c>
      <c r="T5" s="23"/>
      <c r="U5" s="22">
        <f t="shared" si="10"/>
        <v>1385.6454166666667</v>
      </c>
      <c r="V5" s="4">
        <v>491.88</v>
      </c>
      <c r="W5" s="4">
        <v>1877.53</v>
      </c>
      <c r="X5" s="33">
        <f t="shared" si="11"/>
        <v>-4.5833333331302128E-3</v>
      </c>
      <c r="Y5" s="31">
        <v>394.2</v>
      </c>
      <c r="Z5" s="31"/>
      <c r="AA5" s="34">
        <f t="shared" si="12"/>
        <v>394.19541666666686</v>
      </c>
      <c r="AB5" s="36">
        <v>820.68</v>
      </c>
      <c r="AC5" s="4"/>
      <c r="AD5" s="37">
        <f t="shared" si="13"/>
        <v>1214.8754166666668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</row>
    <row r="6" spans="1:1110" s="4" customFormat="1">
      <c r="A6" s="13" t="s">
        <v>23</v>
      </c>
      <c r="B6" s="10">
        <v>332</v>
      </c>
      <c r="C6" s="4" t="s">
        <v>24</v>
      </c>
      <c r="D6" s="11">
        <f t="shared" si="0"/>
        <v>0</v>
      </c>
      <c r="E6" s="12">
        <f t="shared" si="1"/>
        <v>34.877708333333338</v>
      </c>
      <c r="F6" s="12">
        <f t="shared" si="2"/>
        <v>17.905625000000001</v>
      </c>
      <c r="G6" s="12">
        <f t="shared" si="3"/>
        <v>17.770416666666666</v>
      </c>
      <c r="H6" s="12">
        <f t="shared" si="4"/>
        <v>29.821666666666669</v>
      </c>
      <c r="I6" s="21">
        <f t="shared" si="5"/>
        <v>100.37541666666668</v>
      </c>
      <c r="J6" s="22">
        <f t="shared" si="6"/>
        <v>100.37541666666668</v>
      </c>
      <c r="K6" s="23">
        <v>100.38</v>
      </c>
      <c r="L6" s="24">
        <f t="shared" si="7"/>
        <v>-4.583333333314954E-3</v>
      </c>
      <c r="M6" s="4">
        <v>483.27</v>
      </c>
      <c r="N6" s="4">
        <v>483.27</v>
      </c>
      <c r="O6" s="24">
        <f t="shared" si="8"/>
        <v>-4.5833333333007431E-3</v>
      </c>
      <c r="P6" s="4">
        <v>374.15</v>
      </c>
      <c r="Q6" s="23"/>
      <c r="R6" s="22">
        <f t="shared" si="9"/>
        <v>374.14541666666668</v>
      </c>
      <c r="S6" s="4">
        <v>95.85</v>
      </c>
      <c r="T6" s="23">
        <v>95.85</v>
      </c>
      <c r="U6" s="22">
        <f t="shared" si="10"/>
        <v>374.14541666666662</v>
      </c>
      <c r="V6" s="4">
        <v>491.88</v>
      </c>
      <c r="W6" s="4">
        <v>491.88</v>
      </c>
      <c r="X6" s="35">
        <f t="shared" si="11"/>
        <v>374.14541666666662</v>
      </c>
      <c r="Y6" s="31">
        <v>394.2</v>
      </c>
      <c r="Z6" s="31">
        <v>768.35</v>
      </c>
      <c r="AA6" s="31">
        <f t="shared" si="12"/>
        <v>-4.5833333334712734E-3</v>
      </c>
      <c r="AB6" s="36">
        <v>820.68</v>
      </c>
      <c r="AD6" s="37">
        <f t="shared" si="13"/>
        <v>820.67541666666648</v>
      </c>
    </row>
    <row r="7" spans="1:1110">
      <c r="A7" s="13" t="s">
        <v>25</v>
      </c>
      <c r="B7" s="10">
        <v>332</v>
      </c>
      <c r="C7" s="4" t="s">
        <v>26</v>
      </c>
      <c r="D7" s="11">
        <f t="shared" si="0"/>
        <v>0</v>
      </c>
      <c r="E7" s="12">
        <f t="shared" si="1"/>
        <v>34.877708333333338</v>
      </c>
      <c r="F7" s="12">
        <f t="shared" si="2"/>
        <v>17.905625000000001</v>
      </c>
      <c r="G7" s="12">
        <f t="shared" si="3"/>
        <v>17.770416666666666</v>
      </c>
      <c r="H7" s="12">
        <f t="shared" si="4"/>
        <v>29.821666666666669</v>
      </c>
      <c r="I7" s="21">
        <f t="shared" si="5"/>
        <v>100.37541666666668</v>
      </c>
      <c r="J7" s="22">
        <f t="shared" si="6"/>
        <v>100.37541666666668</v>
      </c>
      <c r="K7" s="23">
        <v>200</v>
      </c>
      <c r="L7" s="24">
        <f t="shared" si="7"/>
        <v>-99.62458333333332</v>
      </c>
      <c r="M7" s="4">
        <v>483.27</v>
      </c>
      <c r="N7" s="4">
        <v>383.65</v>
      </c>
      <c r="O7" s="25">
        <f t="shared" si="8"/>
        <v>-4.5833333333007431E-3</v>
      </c>
      <c r="P7" s="4">
        <v>374.15</v>
      </c>
      <c r="Q7" s="23"/>
      <c r="R7" s="22">
        <f t="shared" si="9"/>
        <v>374.14541666666668</v>
      </c>
      <c r="S7" s="4">
        <v>95.85</v>
      </c>
      <c r="T7" s="23"/>
      <c r="U7" s="22">
        <f t="shared" si="10"/>
        <v>469.99541666666664</v>
      </c>
      <c r="V7" s="4">
        <v>491.88</v>
      </c>
      <c r="W7" s="4">
        <v>961.88</v>
      </c>
      <c r="X7" s="30">
        <f t="shared" si="11"/>
        <v>-4.5833333333575865E-3</v>
      </c>
      <c r="Y7" s="31">
        <v>394.2</v>
      </c>
      <c r="Z7" s="31">
        <v>394.2</v>
      </c>
      <c r="AA7" s="31">
        <f t="shared" si="12"/>
        <v>-4.5833333333575865E-3</v>
      </c>
      <c r="AB7" s="36">
        <v>820.68</v>
      </c>
      <c r="AC7" s="4"/>
      <c r="AD7" s="37">
        <f t="shared" si="13"/>
        <v>820.67541666666659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</row>
    <row r="8" spans="1:1110" ht="15" customHeight="1">
      <c r="A8" s="13">
        <v>13</v>
      </c>
      <c r="B8" s="10">
        <v>332</v>
      </c>
      <c r="C8" s="4" t="s">
        <v>27</v>
      </c>
      <c r="D8" s="11">
        <f t="shared" si="0"/>
        <v>0</v>
      </c>
      <c r="E8" s="12">
        <f t="shared" si="1"/>
        <v>34.877708333333338</v>
      </c>
      <c r="F8" s="12">
        <f t="shared" si="2"/>
        <v>17.905625000000001</v>
      </c>
      <c r="G8" s="12">
        <f t="shared" si="3"/>
        <v>17.770416666666666</v>
      </c>
      <c r="H8" s="12">
        <f t="shared" si="4"/>
        <v>29.821666666666669</v>
      </c>
      <c r="I8" s="21">
        <f t="shared" si="5"/>
        <v>100.37541666666668</v>
      </c>
      <c r="J8" s="22">
        <f t="shared" si="6"/>
        <v>100.37541666666668</v>
      </c>
      <c r="K8" s="23"/>
      <c r="L8" s="22">
        <f t="shared" si="7"/>
        <v>100.37541666666668</v>
      </c>
      <c r="M8" s="4">
        <v>483.27</v>
      </c>
      <c r="N8" s="4">
        <v>583.65</v>
      </c>
      <c r="O8" s="25">
        <f t="shared" si="8"/>
        <v>-4.5833333333575865E-3</v>
      </c>
      <c r="P8" s="4">
        <v>374.15</v>
      </c>
      <c r="Q8" s="23">
        <v>374.15</v>
      </c>
      <c r="R8" s="24">
        <f t="shared" si="9"/>
        <v>-4.5833333333575865E-3</v>
      </c>
      <c r="S8" s="4">
        <v>95.85</v>
      </c>
      <c r="T8" s="23"/>
      <c r="U8" s="22">
        <f t="shared" si="10"/>
        <v>95.845416666666637</v>
      </c>
      <c r="V8" s="4">
        <v>491.88</v>
      </c>
      <c r="W8" s="23">
        <v>588</v>
      </c>
      <c r="X8" s="32">
        <f t="shared" si="11"/>
        <v>-0.2745833333333394</v>
      </c>
      <c r="Y8" s="31">
        <v>394.2</v>
      </c>
      <c r="Z8" s="31">
        <v>800</v>
      </c>
      <c r="AA8" s="31">
        <f t="shared" si="12"/>
        <v>-406.07458333333335</v>
      </c>
      <c r="AB8" s="36">
        <v>820.68</v>
      </c>
      <c r="AC8" s="4"/>
      <c r="AD8" s="37">
        <f t="shared" si="13"/>
        <v>414.6054166666666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</row>
    <row r="9" spans="1:1110">
      <c r="A9" s="13">
        <v>14</v>
      </c>
      <c r="B9" s="10">
        <v>332</v>
      </c>
      <c r="C9" s="4" t="s">
        <v>28</v>
      </c>
      <c r="D9" s="11">
        <f t="shared" si="0"/>
        <v>0</v>
      </c>
      <c r="E9" s="12">
        <f t="shared" si="1"/>
        <v>34.877708333333338</v>
      </c>
      <c r="F9" s="12">
        <f t="shared" si="2"/>
        <v>17.905625000000001</v>
      </c>
      <c r="G9" s="12">
        <f t="shared" si="3"/>
        <v>17.770416666666666</v>
      </c>
      <c r="H9" s="12">
        <f t="shared" si="4"/>
        <v>29.821666666666669</v>
      </c>
      <c r="I9" s="21">
        <f t="shared" si="5"/>
        <v>100.37541666666668</v>
      </c>
      <c r="J9" s="22">
        <f t="shared" si="6"/>
        <v>100.37541666666668</v>
      </c>
      <c r="K9" s="23"/>
      <c r="L9" s="22">
        <f t="shared" si="7"/>
        <v>100.37541666666668</v>
      </c>
      <c r="M9" s="4">
        <v>483.27</v>
      </c>
      <c r="N9" s="4"/>
      <c r="O9" s="22">
        <f t="shared" si="8"/>
        <v>583.64541666666662</v>
      </c>
      <c r="P9" s="4">
        <v>374.15</v>
      </c>
      <c r="Q9" s="23"/>
      <c r="R9" s="22">
        <f t="shared" si="9"/>
        <v>957.7954166666666</v>
      </c>
      <c r="S9" s="4">
        <v>95.85</v>
      </c>
      <c r="T9" s="23"/>
      <c r="U9" s="22">
        <f t="shared" si="10"/>
        <v>1053.6454166666665</v>
      </c>
      <c r="V9" s="4">
        <v>491.88</v>
      </c>
      <c r="W9" s="4">
        <v>1545.53</v>
      </c>
      <c r="X9" s="32">
        <f t="shared" si="11"/>
        <v>-4.5833333335849602E-3</v>
      </c>
      <c r="Y9" s="31">
        <v>394.2</v>
      </c>
      <c r="Z9" s="31">
        <v>500</v>
      </c>
      <c r="AA9" s="34">
        <f t="shared" si="12"/>
        <v>-105.8045833333336</v>
      </c>
      <c r="AB9" s="36">
        <v>820.68</v>
      </c>
      <c r="AC9" s="4"/>
      <c r="AD9" s="37">
        <f t="shared" si="13"/>
        <v>714.8754166666663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</row>
    <row r="10" spans="1:1110" s="3" customFormat="1">
      <c r="A10" s="13" t="s">
        <v>29</v>
      </c>
      <c r="B10" s="10"/>
      <c r="C10" s="4"/>
      <c r="D10" s="11">
        <f t="shared" si="0"/>
        <v>332</v>
      </c>
      <c r="E10" s="12">
        <f t="shared" si="1"/>
        <v>34.877708333333338</v>
      </c>
      <c r="F10" s="12">
        <f t="shared" si="2"/>
        <v>17.905625000000001</v>
      </c>
      <c r="G10" s="12">
        <f t="shared" si="3"/>
        <v>17.770416666666666</v>
      </c>
      <c r="H10" s="12">
        <f t="shared" si="4"/>
        <v>29.821666666666669</v>
      </c>
      <c r="I10" s="21">
        <f t="shared" si="5"/>
        <v>100.37541666666668</v>
      </c>
      <c r="J10" s="22">
        <f t="shared" si="6"/>
        <v>432.37541666666669</v>
      </c>
      <c r="K10" s="23"/>
      <c r="L10" s="22">
        <f t="shared" si="7"/>
        <v>432.37541666666669</v>
      </c>
      <c r="M10" s="4">
        <v>483.27</v>
      </c>
      <c r="N10" s="4"/>
      <c r="O10" s="22">
        <f t="shared" si="8"/>
        <v>915.64541666666673</v>
      </c>
      <c r="P10" s="4">
        <v>374.15</v>
      </c>
      <c r="Q10" s="23"/>
      <c r="R10" s="22">
        <f t="shared" si="9"/>
        <v>1289.7954166666668</v>
      </c>
      <c r="S10" s="4">
        <v>95.85</v>
      </c>
      <c r="T10" s="23"/>
      <c r="U10" s="22">
        <f t="shared" si="10"/>
        <v>1385.6454166666667</v>
      </c>
      <c r="V10" s="4">
        <v>491.88</v>
      </c>
      <c r="W10" s="4">
        <v>1877.53</v>
      </c>
      <c r="X10" s="32">
        <f t="shared" si="11"/>
        <v>-4.5833333331302128E-3</v>
      </c>
      <c r="Y10" s="31">
        <v>394.2</v>
      </c>
      <c r="Z10" s="31">
        <v>330</v>
      </c>
      <c r="AA10" s="34">
        <f t="shared" si="12"/>
        <v>64.195416666666858</v>
      </c>
      <c r="AB10" s="36">
        <v>820.68</v>
      </c>
      <c r="AC10" s="4"/>
      <c r="AD10" s="37">
        <f t="shared" si="13"/>
        <v>884.87541666666675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</row>
    <row r="11" spans="1:1110" s="3" customFormat="1">
      <c r="A11" s="13" t="s">
        <v>30</v>
      </c>
      <c r="B11" s="10"/>
      <c r="C11" s="4"/>
      <c r="D11" s="11">
        <f t="shared" si="0"/>
        <v>332</v>
      </c>
      <c r="E11" s="12">
        <f t="shared" si="1"/>
        <v>34.877708333333338</v>
      </c>
      <c r="F11" s="12">
        <f t="shared" si="2"/>
        <v>17.905625000000001</v>
      </c>
      <c r="G11" s="12">
        <f t="shared" si="3"/>
        <v>17.770416666666666</v>
      </c>
      <c r="H11" s="12">
        <f t="shared" si="4"/>
        <v>29.821666666666669</v>
      </c>
      <c r="I11" s="21">
        <f t="shared" si="5"/>
        <v>100.37541666666668</v>
      </c>
      <c r="J11" s="22">
        <f t="shared" si="6"/>
        <v>432.37541666666669</v>
      </c>
      <c r="K11" s="23">
        <v>100.38</v>
      </c>
      <c r="L11" s="22">
        <f t="shared" si="7"/>
        <v>331.9954166666667</v>
      </c>
      <c r="M11" s="4">
        <v>483.27</v>
      </c>
      <c r="N11" s="4">
        <v>815.27</v>
      </c>
      <c r="O11" s="25">
        <f t="shared" si="8"/>
        <v>-4.5833333333575865E-3</v>
      </c>
      <c r="P11" s="4">
        <v>374.15</v>
      </c>
      <c r="Q11" s="23"/>
      <c r="R11" s="22">
        <f t="shared" si="9"/>
        <v>374.14541666666662</v>
      </c>
      <c r="S11" s="4">
        <v>95.85</v>
      </c>
      <c r="T11" s="23"/>
      <c r="U11" s="22">
        <f t="shared" si="10"/>
        <v>469.99541666666664</v>
      </c>
      <c r="V11" s="4">
        <v>491.88</v>
      </c>
      <c r="W11" s="4">
        <v>961.88</v>
      </c>
      <c r="X11" s="32">
        <f t="shared" si="11"/>
        <v>-4.5833333333575865E-3</v>
      </c>
      <c r="Y11" s="31">
        <v>394.2</v>
      </c>
      <c r="Z11" s="31">
        <v>394.2</v>
      </c>
      <c r="AA11" s="34">
        <f t="shared" si="12"/>
        <v>-4.5833333333575865E-3</v>
      </c>
      <c r="AB11" s="36">
        <v>820.68</v>
      </c>
      <c r="AC11" s="4"/>
      <c r="AD11" s="37">
        <f t="shared" si="13"/>
        <v>820.67541666666659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</row>
    <row r="12" spans="1:1110" ht="16.5" customHeight="1">
      <c r="A12" s="13">
        <v>22</v>
      </c>
      <c r="B12" s="10">
        <v>332</v>
      </c>
      <c r="C12" s="4" t="s">
        <v>31</v>
      </c>
      <c r="D12" s="11">
        <f t="shared" si="0"/>
        <v>0</v>
      </c>
      <c r="E12" s="12">
        <f t="shared" si="1"/>
        <v>34.877708333333338</v>
      </c>
      <c r="F12" s="12">
        <f t="shared" si="2"/>
        <v>17.905625000000001</v>
      </c>
      <c r="G12" s="12">
        <f t="shared" si="3"/>
        <v>17.770416666666666</v>
      </c>
      <c r="H12" s="12">
        <f t="shared" si="4"/>
        <v>29.821666666666669</v>
      </c>
      <c r="I12" s="21">
        <f t="shared" si="5"/>
        <v>100.37541666666668</v>
      </c>
      <c r="J12" s="22">
        <f t="shared" si="6"/>
        <v>100.37541666666668</v>
      </c>
      <c r="K12" s="23">
        <v>100.38</v>
      </c>
      <c r="L12" s="24">
        <f t="shared" si="7"/>
        <v>-4.583333333314954E-3</v>
      </c>
      <c r="M12" s="4">
        <v>483.27</v>
      </c>
      <c r="N12" s="4">
        <v>483.27</v>
      </c>
      <c r="O12" s="24">
        <f t="shared" si="8"/>
        <v>-4.5833333333007431E-3</v>
      </c>
      <c r="P12" s="4">
        <v>374.15</v>
      </c>
      <c r="Q12" s="23">
        <v>380</v>
      </c>
      <c r="R12" s="24">
        <f t="shared" si="9"/>
        <v>-5.8545833333333235</v>
      </c>
      <c r="S12" s="4">
        <v>95.85</v>
      </c>
      <c r="T12" s="23">
        <v>95.85</v>
      </c>
      <c r="U12" s="24">
        <f t="shared" si="10"/>
        <v>-5.8545833333333235</v>
      </c>
      <c r="V12" s="4">
        <v>491.88</v>
      </c>
      <c r="W12" s="4">
        <v>491.88</v>
      </c>
      <c r="X12" s="30">
        <f t="shared" si="11"/>
        <v>-5.8545833333333235</v>
      </c>
      <c r="Y12" s="31">
        <v>394.2</v>
      </c>
      <c r="Z12" s="31">
        <v>390</v>
      </c>
      <c r="AA12" s="31">
        <f t="shared" si="12"/>
        <v>-1.6545833333333348</v>
      </c>
      <c r="AB12" s="36">
        <v>820.68</v>
      </c>
      <c r="AC12" s="4"/>
      <c r="AD12" s="37">
        <f t="shared" si="13"/>
        <v>819.02541666666662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</row>
    <row r="13" spans="1:1110" s="3" customFormat="1">
      <c r="A13" s="14" t="s">
        <v>32</v>
      </c>
      <c r="B13" s="15"/>
      <c r="C13" s="7"/>
      <c r="D13" s="16">
        <f t="shared" si="0"/>
        <v>332</v>
      </c>
      <c r="E13" s="17">
        <f t="shared" si="1"/>
        <v>34.877708333333338</v>
      </c>
      <c r="F13" s="17">
        <f t="shared" si="2"/>
        <v>17.905625000000001</v>
      </c>
      <c r="G13" s="17">
        <f t="shared" si="3"/>
        <v>17.770416666666666</v>
      </c>
      <c r="H13" s="17">
        <f t="shared" si="4"/>
        <v>29.821666666666669</v>
      </c>
      <c r="I13" s="26">
        <f t="shared" si="5"/>
        <v>100.37541666666668</v>
      </c>
      <c r="J13" s="27">
        <f t="shared" si="6"/>
        <v>432.37541666666669</v>
      </c>
      <c r="K13" s="28">
        <v>432.38</v>
      </c>
      <c r="L13" s="29">
        <f t="shared" si="7"/>
        <v>-4.5833333333007431E-3</v>
      </c>
      <c r="M13" s="7">
        <v>483.27</v>
      </c>
      <c r="N13" s="7"/>
      <c r="O13" s="27">
        <f t="shared" si="8"/>
        <v>483.26541666666668</v>
      </c>
      <c r="P13" s="7">
        <v>374.15</v>
      </c>
      <c r="Q13" s="28"/>
      <c r="R13" s="22">
        <f t="shared" si="9"/>
        <v>857.41541666666672</v>
      </c>
      <c r="S13" s="4">
        <v>95.85</v>
      </c>
      <c r="T13" s="23"/>
      <c r="U13" s="22">
        <f t="shared" si="10"/>
        <v>953.26541666666674</v>
      </c>
      <c r="V13" s="4">
        <v>491.88</v>
      </c>
      <c r="W13" s="4"/>
      <c r="X13" s="35">
        <f t="shared" si="11"/>
        <v>1445.1454166666667</v>
      </c>
      <c r="Y13" s="31">
        <v>394.2</v>
      </c>
      <c r="Z13" s="31">
        <v>1839.35</v>
      </c>
      <c r="AA13" s="34">
        <f t="shared" si="12"/>
        <v>-4.5833333331302128E-3</v>
      </c>
      <c r="AB13" s="36">
        <v>820.68</v>
      </c>
      <c r="AC13" s="4"/>
      <c r="AD13" s="37">
        <f t="shared" si="13"/>
        <v>820.67541666666682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</row>
    <row r="14" spans="1:1110" s="3" customFormat="1">
      <c r="A14" s="13" t="s">
        <v>33</v>
      </c>
      <c r="B14" s="10"/>
      <c r="C14" s="4"/>
      <c r="D14" s="11">
        <f t="shared" si="0"/>
        <v>332</v>
      </c>
      <c r="E14" s="12">
        <f t="shared" si="1"/>
        <v>34.877708333333338</v>
      </c>
      <c r="F14" s="12">
        <f t="shared" si="2"/>
        <v>17.905625000000001</v>
      </c>
      <c r="G14" s="12">
        <f t="shared" si="3"/>
        <v>17.770416666666666</v>
      </c>
      <c r="H14" s="12">
        <f t="shared" si="4"/>
        <v>29.821666666666669</v>
      </c>
      <c r="I14" s="21">
        <f t="shared" si="5"/>
        <v>100.37541666666668</v>
      </c>
      <c r="J14" s="22">
        <f t="shared" si="6"/>
        <v>432.37541666666669</v>
      </c>
      <c r="K14" s="23">
        <v>432.38</v>
      </c>
      <c r="L14" s="24">
        <f t="shared" si="7"/>
        <v>-4.5833333333007431E-3</v>
      </c>
      <c r="M14" s="4">
        <v>483.27</v>
      </c>
      <c r="N14" s="23">
        <v>382</v>
      </c>
      <c r="O14" s="22">
        <f t="shared" si="8"/>
        <v>101.26541666666668</v>
      </c>
      <c r="P14" s="4">
        <v>374.15</v>
      </c>
      <c r="Q14" s="23">
        <v>374.15</v>
      </c>
      <c r="R14" s="22">
        <f t="shared" si="9"/>
        <v>101.26541666666668</v>
      </c>
      <c r="S14" s="4">
        <v>95.85</v>
      </c>
      <c r="T14" s="23">
        <v>197.12</v>
      </c>
      <c r="U14" s="24">
        <f t="shared" si="10"/>
        <v>-4.5833333333291648E-3</v>
      </c>
      <c r="V14" s="4">
        <v>491.88</v>
      </c>
      <c r="W14" s="4">
        <v>494.88</v>
      </c>
      <c r="X14" s="30">
        <f t="shared" si="11"/>
        <v>-3.0045833333333576</v>
      </c>
      <c r="Y14" s="31">
        <v>394.2</v>
      </c>
      <c r="Z14" s="31">
        <v>394</v>
      </c>
      <c r="AA14" s="31">
        <f t="shared" si="12"/>
        <v>-2.804583333333369</v>
      </c>
      <c r="AB14" s="36">
        <v>820.68</v>
      </c>
      <c r="AC14" s="4"/>
      <c r="AD14" s="37">
        <f t="shared" si="13"/>
        <v>817.87541666666652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</row>
    <row r="15" spans="1:1110" s="3" customFormat="1">
      <c r="A15" s="13">
        <v>28</v>
      </c>
      <c r="B15" s="10"/>
      <c r="C15" s="4"/>
      <c r="D15" s="11">
        <f t="shared" si="0"/>
        <v>332</v>
      </c>
      <c r="E15" s="12">
        <f t="shared" si="1"/>
        <v>34.877708333333338</v>
      </c>
      <c r="F15" s="12">
        <f t="shared" si="2"/>
        <v>17.905625000000001</v>
      </c>
      <c r="G15" s="12">
        <f t="shared" si="3"/>
        <v>17.770416666666666</v>
      </c>
      <c r="H15" s="12">
        <f t="shared" si="4"/>
        <v>29.821666666666669</v>
      </c>
      <c r="I15" s="21">
        <f t="shared" si="5"/>
        <v>100.37541666666668</v>
      </c>
      <c r="J15" s="22">
        <f t="shared" si="6"/>
        <v>432.37541666666669</v>
      </c>
      <c r="K15" s="23"/>
      <c r="L15" s="22">
        <f t="shared" si="7"/>
        <v>432.37541666666669</v>
      </c>
      <c r="M15" s="4">
        <v>483.27</v>
      </c>
      <c r="N15" s="4">
        <v>915.6</v>
      </c>
      <c r="O15" s="22">
        <f t="shared" si="8"/>
        <v>4.5416666666710626E-2</v>
      </c>
      <c r="P15" s="4">
        <v>374.15</v>
      </c>
      <c r="Q15" s="23"/>
      <c r="R15" s="22">
        <f t="shared" si="9"/>
        <v>374.19541666666669</v>
      </c>
      <c r="S15" s="4">
        <v>95.85</v>
      </c>
      <c r="T15" s="23"/>
      <c r="U15" s="22">
        <f t="shared" si="10"/>
        <v>470.04541666666671</v>
      </c>
      <c r="V15" s="4">
        <v>491.88</v>
      </c>
      <c r="W15" s="4"/>
      <c r="X15" s="35">
        <f t="shared" si="11"/>
        <v>961.92541666666671</v>
      </c>
      <c r="Y15" s="31">
        <v>394.2</v>
      </c>
      <c r="Z15" s="31"/>
      <c r="AA15" s="34">
        <f t="shared" si="12"/>
        <v>1356.1254166666668</v>
      </c>
      <c r="AB15" s="36">
        <v>820.68</v>
      </c>
      <c r="AC15" s="4"/>
      <c r="AD15" s="37">
        <f t="shared" si="13"/>
        <v>2176.8054166666666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</row>
    <row r="16" spans="1:1110" ht="16.5" customHeight="1">
      <c r="A16" s="13" t="s">
        <v>34</v>
      </c>
      <c r="B16" s="10">
        <v>332</v>
      </c>
      <c r="C16" s="4" t="s">
        <v>26</v>
      </c>
      <c r="D16" s="11">
        <f t="shared" si="0"/>
        <v>0</v>
      </c>
      <c r="E16" s="12">
        <f t="shared" si="1"/>
        <v>34.877708333333338</v>
      </c>
      <c r="F16" s="12">
        <f t="shared" si="2"/>
        <v>17.905625000000001</v>
      </c>
      <c r="G16" s="12">
        <f t="shared" si="3"/>
        <v>17.770416666666666</v>
      </c>
      <c r="H16" s="12">
        <f t="shared" si="4"/>
        <v>29.821666666666669</v>
      </c>
      <c r="I16" s="21">
        <f t="shared" si="5"/>
        <v>100.37541666666668</v>
      </c>
      <c r="J16" s="22">
        <f t="shared" si="6"/>
        <v>100.37541666666668</v>
      </c>
      <c r="K16" s="23">
        <v>100.38</v>
      </c>
      <c r="L16" s="24">
        <f t="shared" si="7"/>
        <v>-4.583333333314954E-3</v>
      </c>
      <c r="M16" s="4">
        <v>483.27</v>
      </c>
      <c r="N16" s="4">
        <v>483.27</v>
      </c>
      <c r="O16" s="24">
        <f t="shared" si="8"/>
        <v>-4.5833333333007431E-3</v>
      </c>
      <c r="P16" s="4">
        <v>374.15</v>
      </c>
      <c r="Q16" s="23"/>
      <c r="R16" s="22">
        <f t="shared" si="9"/>
        <v>374.14541666666668</v>
      </c>
      <c r="S16" s="4">
        <v>95.85</v>
      </c>
      <c r="T16" s="23"/>
      <c r="U16" s="22">
        <f t="shared" si="10"/>
        <v>469.99541666666664</v>
      </c>
      <c r="V16" s="4">
        <v>491.88</v>
      </c>
      <c r="W16" s="4">
        <v>961.88</v>
      </c>
      <c r="X16" s="30">
        <f t="shared" si="11"/>
        <v>-4.5833333333575865E-3</v>
      </c>
      <c r="Y16" s="31">
        <v>394.2</v>
      </c>
      <c r="Z16" s="31">
        <v>394.2</v>
      </c>
      <c r="AA16" s="31">
        <f t="shared" si="12"/>
        <v>-4.5833333333575865E-3</v>
      </c>
      <c r="AB16" s="36">
        <v>820.68</v>
      </c>
      <c r="AC16" s="4"/>
      <c r="AD16" s="37">
        <f t="shared" si="13"/>
        <v>820.67541666666659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</row>
    <row r="17" spans="1:1110">
      <c r="A17" s="13">
        <v>31</v>
      </c>
      <c r="B17" s="10">
        <v>332</v>
      </c>
      <c r="C17" s="4" t="s">
        <v>35</v>
      </c>
      <c r="D17" s="11">
        <f t="shared" si="0"/>
        <v>0</v>
      </c>
      <c r="E17" s="12">
        <f t="shared" si="1"/>
        <v>34.877708333333338</v>
      </c>
      <c r="F17" s="12">
        <f t="shared" si="2"/>
        <v>17.905625000000001</v>
      </c>
      <c r="G17" s="12">
        <f t="shared" si="3"/>
        <v>17.770416666666666</v>
      </c>
      <c r="H17" s="12">
        <f t="shared" si="4"/>
        <v>29.821666666666669</v>
      </c>
      <c r="I17" s="21">
        <f t="shared" si="5"/>
        <v>100.37541666666668</v>
      </c>
      <c r="J17" s="22">
        <f t="shared" si="6"/>
        <v>100.37541666666668</v>
      </c>
      <c r="K17" s="23">
        <v>100.38</v>
      </c>
      <c r="L17" s="24">
        <f t="shared" si="7"/>
        <v>-4.583333333314954E-3</v>
      </c>
      <c r="M17" s="4">
        <v>483.27</v>
      </c>
      <c r="N17" s="4">
        <v>483.27</v>
      </c>
      <c r="O17" s="24">
        <f t="shared" si="8"/>
        <v>-4.5833333333007431E-3</v>
      </c>
      <c r="P17" s="4">
        <v>374.15</v>
      </c>
      <c r="Q17" s="23">
        <v>374.15</v>
      </c>
      <c r="R17" s="24">
        <f t="shared" si="9"/>
        <v>-4.5833333333007431E-3</v>
      </c>
      <c r="S17" s="4">
        <v>95.85</v>
      </c>
      <c r="T17" s="23">
        <v>95.85</v>
      </c>
      <c r="U17" s="24">
        <f t="shared" si="10"/>
        <v>-4.5833333333007431E-3</v>
      </c>
      <c r="V17" s="4">
        <v>491.88</v>
      </c>
      <c r="W17" s="4">
        <v>491.88</v>
      </c>
      <c r="X17" s="30">
        <f t="shared" si="11"/>
        <v>-4.5833333333007431E-3</v>
      </c>
      <c r="Y17" s="31">
        <v>394.2</v>
      </c>
      <c r="Z17" s="31">
        <v>394.2</v>
      </c>
      <c r="AA17" s="31">
        <f t="shared" si="12"/>
        <v>-4.5833333333007431E-3</v>
      </c>
      <c r="AB17" s="36">
        <v>820.68</v>
      </c>
      <c r="AC17" s="4"/>
      <c r="AD17" s="37">
        <f t="shared" si="13"/>
        <v>820.67541666666671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</row>
    <row r="18" spans="1:1110">
      <c r="A18" s="13">
        <v>32</v>
      </c>
      <c r="B18" s="10">
        <v>332</v>
      </c>
      <c r="C18" s="4" t="s">
        <v>26</v>
      </c>
      <c r="D18" s="11">
        <f t="shared" si="0"/>
        <v>0</v>
      </c>
      <c r="E18" s="12">
        <f t="shared" si="1"/>
        <v>34.877708333333338</v>
      </c>
      <c r="F18" s="12">
        <f t="shared" si="2"/>
        <v>17.905625000000001</v>
      </c>
      <c r="G18" s="12">
        <f t="shared" si="3"/>
        <v>17.770416666666666</v>
      </c>
      <c r="H18" s="12">
        <f t="shared" si="4"/>
        <v>29.821666666666669</v>
      </c>
      <c r="I18" s="21">
        <f t="shared" si="5"/>
        <v>100.37541666666668</v>
      </c>
      <c r="J18" s="22">
        <f t="shared" si="6"/>
        <v>100.37541666666668</v>
      </c>
      <c r="K18" s="23">
        <v>100.38</v>
      </c>
      <c r="L18" s="24">
        <f t="shared" si="7"/>
        <v>-4.583333333314954E-3</v>
      </c>
      <c r="M18" s="4">
        <v>483.27</v>
      </c>
      <c r="N18" s="4">
        <v>483.27</v>
      </c>
      <c r="O18" s="24">
        <f t="shared" si="8"/>
        <v>-4.5833333333007431E-3</v>
      </c>
      <c r="P18" s="4">
        <v>374.15</v>
      </c>
      <c r="Q18" s="23"/>
      <c r="R18" s="22">
        <f t="shared" si="9"/>
        <v>374.14541666666668</v>
      </c>
      <c r="S18" s="4">
        <v>95.85</v>
      </c>
      <c r="T18" s="23"/>
      <c r="U18" s="22">
        <f t="shared" si="10"/>
        <v>469.99541666666664</v>
      </c>
      <c r="V18" s="4">
        <v>491.88</v>
      </c>
      <c r="W18" s="4">
        <v>961.88</v>
      </c>
      <c r="X18" s="30">
        <f t="shared" si="11"/>
        <v>-4.5833333333575865E-3</v>
      </c>
      <c r="Y18" s="31">
        <v>394.2</v>
      </c>
      <c r="Z18" s="31">
        <v>394.2</v>
      </c>
      <c r="AA18" s="31">
        <f t="shared" si="12"/>
        <v>-4.5833333333575865E-3</v>
      </c>
      <c r="AB18" s="36">
        <v>820.68</v>
      </c>
      <c r="AC18" s="4"/>
      <c r="AD18" s="37">
        <f t="shared" si="13"/>
        <v>820.67541666666659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</row>
    <row r="19" spans="1:1110">
      <c r="A19" s="13" t="s">
        <v>36</v>
      </c>
      <c r="B19" s="10">
        <v>332</v>
      </c>
      <c r="C19" s="4" t="s">
        <v>35</v>
      </c>
      <c r="D19" s="11">
        <f t="shared" si="0"/>
        <v>0</v>
      </c>
      <c r="E19" s="12">
        <f t="shared" si="1"/>
        <v>34.877708333333338</v>
      </c>
      <c r="F19" s="12">
        <f t="shared" si="2"/>
        <v>17.905625000000001</v>
      </c>
      <c r="G19" s="12">
        <f t="shared" si="3"/>
        <v>17.770416666666666</v>
      </c>
      <c r="H19" s="12">
        <f t="shared" si="4"/>
        <v>29.821666666666669</v>
      </c>
      <c r="I19" s="21">
        <f t="shared" si="5"/>
        <v>100.37541666666668</v>
      </c>
      <c r="J19" s="22">
        <f t="shared" si="6"/>
        <v>100.37541666666668</v>
      </c>
      <c r="K19" s="23"/>
      <c r="L19" s="22">
        <f t="shared" si="7"/>
        <v>100.37541666666668</v>
      </c>
      <c r="M19" s="4">
        <v>483.27</v>
      </c>
      <c r="N19" s="4">
        <v>583.65</v>
      </c>
      <c r="O19" s="25">
        <f t="shared" si="8"/>
        <v>-4.5833333333575865E-3</v>
      </c>
      <c r="P19" s="4">
        <v>374.15</v>
      </c>
      <c r="Q19" s="23">
        <v>374.15</v>
      </c>
      <c r="R19" s="24">
        <f t="shared" si="9"/>
        <v>-4.5833333333575865E-3</v>
      </c>
      <c r="S19" s="4">
        <v>95.85</v>
      </c>
      <c r="T19" s="23"/>
      <c r="U19" s="22">
        <f t="shared" si="10"/>
        <v>95.845416666666637</v>
      </c>
      <c r="V19" s="4">
        <v>491.88</v>
      </c>
      <c r="W19" s="4">
        <v>587.73</v>
      </c>
      <c r="X19" s="32">
        <f t="shared" si="11"/>
        <v>-4.5833333333575865E-3</v>
      </c>
      <c r="Y19" s="31">
        <v>394.2</v>
      </c>
      <c r="Z19" s="31">
        <v>1094.2</v>
      </c>
      <c r="AA19" s="31">
        <f t="shared" si="12"/>
        <v>-700.00458333333336</v>
      </c>
      <c r="AB19" s="36">
        <v>820.68</v>
      </c>
      <c r="AC19" s="4"/>
      <c r="AD19" s="37">
        <f t="shared" si="13"/>
        <v>120.67541666666659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</row>
    <row r="20" spans="1:1110">
      <c r="A20" s="13">
        <v>35</v>
      </c>
      <c r="B20" s="10">
        <v>332</v>
      </c>
      <c r="C20" s="4" t="s">
        <v>20</v>
      </c>
      <c r="D20" s="11">
        <f t="shared" si="0"/>
        <v>0</v>
      </c>
      <c r="E20" s="12">
        <f t="shared" si="1"/>
        <v>34.877708333333338</v>
      </c>
      <c r="F20" s="12">
        <f t="shared" si="2"/>
        <v>17.905625000000001</v>
      </c>
      <c r="G20" s="12">
        <f t="shared" si="3"/>
        <v>17.770416666666666</v>
      </c>
      <c r="H20" s="12">
        <f t="shared" si="4"/>
        <v>29.821666666666669</v>
      </c>
      <c r="I20" s="21">
        <f t="shared" si="5"/>
        <v>100.37541666666668</v>
      </c>
      <c r="J20" s="22">
        <f t="shared" si="6"/>
        <v>100.37541666666668</v>
      </c>
      <c r="K20" s="23">
        <v>100.38</v>
      </c>
      <c r="L20" s="24">
        <f t="shared" si="7"/>
        <v>-4.583333333314954E-3</v>
      </c>
      <c r="M20" s="4">
        <v>483.27</v>
      </c>
      <c r="N20" s="4">
        <v>483.27</v>
      </c>
      <c r="O20" s="24">
        <f t="shared" si="8"/>
        <v>-4.5833333333007431E-3</v>
      </c>
      <c r="P20" s="4">
        <v>374.15</v>
      </c>
      <c r="Q20" s="23">
        <v>374.15</v>
      </c>
      <c r="R20" s="24">
        <f t="shared" si="9"/>
        <v>-4.5833333333007431E-3</v>
      </c>
      <c r="S20" s="4">
        <v>95.85</v>
      </c>
      <c r="T20" s="23"/>
      <c r="U20" s="22">
        <f t="shared" si="10"/>
        <v>95.845416666666694</v>
      </c>
      <c r="V20" s="4">
        <v>491.88</v>
      </c>
      <c r="W20" s="4">
        <v>587.73</v>
      </c>
      <c r="X20" s="32">
        <f t="shared" si="11"/>
        <v>-4.5833333333575865E-3</v>
      </c>
      <c r="Y20" s="31">
        <v>394.2</v>
      </c>
      <c r="Z20" s="31">
        <v>394.2</v>
      </c>
      <c r="AA20" s="31">
        <f t="shared" si="12"/>
        <v>-4.5833333333575865E-3</v>
      </c>
      <c r="AB20" s="36">
        <v>820.68</v>
      </c>
      <c r="AC20" s="4"/>
      <c r="AD20" s="37">
        <f t="shared" si="13"/>
        <v>820.67541666666659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</row>
    <row r="21" spans="1:1110" ht="15" customHeight="1">
      <c r="A21" s="13" t="s">
        <v>37</v>
      </c>
      <c r="B21" s="10">
        <v>332</v>
      </c>
      <c r="C21" s="4" t="s">
        <v>26</v>
      </c>
      <c r="D21" s="11">
        <f t="shared" si="0"/>
        <v>0</v>
      </c>
      <c r="E21" s="12">
        <f t="shared" si="1"/>
        <v>34.877708333333338</v>
      </c>
      <c r="F21" s="12">
        <f t="shared" si="2"/>
        <v>17.905625000000001</v>
      </c>
      <c r="G21" s="12">
        <f t="shared" si="3"/>
        <v>17.770416666666666</v>
      </c>
      <c r="H21" s="12">
        <f t="shared" si="4"/>
        <v>29.821666666666669</v>
      </c>
      <c r="I21" s="21">
        <f t="shared" si="5"/>
        <v>100.37541666666668</v>
      </c>
      <c r="J21" s="22">
        <f t="shared" si="6"/>
        <v>100.37541666666668</v>
      </c>
      <c r="K21" s="23">
        <v>101</v>
      </c>
      <c r="L21" s="24">
        <f t="shared" si="7"/>
        <v>-0.6245833333333195</v>
      </c>
      <c r="M21" s="4">
        <v>483.27</v>
      </c>
      <c r="N21" s="23">
        <v>484</v>
      </c>
      <c r="O21" s="24">
        <f t="shared" si="8"/>
        <v>-1.3545833333333235</v>
      </c>
      <c r="P21" s="4">
        <v>374.15</v>
      </c>
      <c r="Q21" s="23">
        <v>375</v>
      </c>
      <c r="R21" s="24">
        <f t="shared" si="9"/>
        <v>-2.2045833333333462</v>
      </c>
      <c r="S21" s="4">
        <v>95.85</v>
      </c>
      <c r="T21" s="23">
        <v>96</v>
      </c>
      <c r="U21" s="24">
        <f t="shared" si="10"/>
        <v>-2.3545833333333519</v>
      </c>
      <c r="V21" s="4">
        <v>491.88</v>
      </c>
      <c r="W21" s="23">
        <v>490</v>
      </c>
      <c r="X21" s="30">
        <f t="shared" si="11"/>
        <v>-0.47458333333338487</v>
      </c>
      <c r="Y21" s="31">
        <v>394.2</v>
      </c>
      <c r="Z21" s="31">
        <v>894</v>
      </c>
      <c r="AA21" s="31">
        <f t="shared" si="12"/>
        <v>-500.2745833333334</v>
      </c>
      <c r="AB21" s="36">
        <v>820.68</v>
      </c>
      <c r="AC21" s="4"/>
      <c r="AD21" s="37">
        <f t="shared" si="13"/>
        <v>320.40541666666655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</row>
    <row r="22" spans="1:1110" s="4" customFormat="1">
      <c r="A22" s="13" t="s">
        <v>38</v>
      </c>
      <c r="B22" s="10">
        <v>332</v>
      </c>
      <c r="C22" s="4" t="s">
        <v>39</v>
      </c>
      <c r="D22" s="11">
        <f t="shared" si="0"/>
        <v>0</v>
      </c>
      <c r="E22" s="12">
        <f t="shared" si="1"/>
        <v>34.877708333333338</v>
      </c>
      <c r="F22" s="12">
        <f t="shared" si="2"/>
        <v>17.905625000000001</v>
      </c>
      <c r="G22" s="12">
        <f t="shared" si="3"/>
        <v>17.770416666666666</v>
      </c>
      <c r="H22" s="12">
        <f t="shared" si="4"/>
        <v>29.821666666666669</v>
      </c>
      <c r="I22" s="21">
        <f t="shared" si="5"/>
        <v>100.37541666666668</v>
      </c>
      <c r="J22" s="22">
        <f t="shared" si="6"/>
        <v>100.37541666666668</v>
      </c>
      <c r="K22" s="23">
        <v>100.38</v>
      </c>
      <c r="L22" s="24">
        <f t="shared" si="7"/>
        <v>-4.583333333314954E-3</v>
      </c>
      <c r="M22" s="4">
        <v>483.27</v>
      </c>
      <c r="N22" s="4">
        <v>483.27</v>
      </c>
      <c r="O22" s="24">
        <f t="shared" si="8"/>
        <v>-4.5833333333007431E-3</v>
      </c>
      <c r="P22" s="4">
        <v>374.15</v>
      </c>
      <c r="Q22" s="23"/>
      <c r="R22" s="22">
        <f t="shared" si="9"/>
        <v>374.14541666666668</v>
      </c>
      <c r="S22" s="4">
        <v>95.85</v>
      </c>
      <c r="T22" s="23">
        <v>400</v>
      </c>
      <c r="U22" s="22">
        <f t="shared" si="10"/>
        <v>69.995416666666642</v>
      </c>
      <c r="V22" s="4">
        <v>491.88</v>
      </c>
      <c r="X22" s="35">
        <f t="shared" si="11"/>
        <v>561.87541666666664</v>
      </c>
      <c r="Y22" s="31">
        <v>394.2</v>
      </c>
      <c r="Z22" s="31">
        <v>1000</v>
      </c>
      <c r="AA22" s="34">
        <f t="shared" si="12"/>
        <v>-43.92458333333343</v>
      </c>
      <c r="AB22" s="36">
        <v>820.68</v>
      </c>
      <c r="AD22" s="37">
        <f t="shared" si="13"/>
        <v>776.75541666666652</v>
      </c>
    </row>
    <row r="23" spans="1:1110" s="3" customFormat="1">
      <c r="A23" s="13" t="s">
        <v>40</v>
      </c>
      <c r="B23" s="10"/>
      <c r="C23" s="4"/>
      <c r="D23" s="11">
        <f t="shared" si="0"/>
        <v>332</v>
      </c>
      <c r="E23" s="12">
        <f t="shared" si="1"/>
        <v>34.877708333333338</v>
      </c>
      <c r="F23" s="12">
        <f t="shared" si="2"/>
        <v>17.905625000000001</v>
      </c>
      <c r="G23" s="12">
        <f t="shared" si="3"/>
        <v>17.770416666666666</v>
      </c>
      <c r="H23" s="12">
        <f t="shared" si="4"/>
        <v>29.821666666666669</v>
      </c>
      <c r="I23" s="21">
        <f t="shared" si="5"/>
        <v>100.37541666666668</v>
      </c>
      <c r="J23" s="22">
        <f t="shared" si="6"/>
        <v>432.37541666666669</v>
      </c>
      <c r="K23" s="23">
        <v>432.38</v>
      </c>
      <c r="L23" s="24">
        <f t="shared" si="7"/>
        <v>-4.5833333333007431E-3</v>
      </c>
      <c r="M23" s="4">
        <v>483.27</v>
      </c>
      <c r="N23" s="4"/>
      <c r="O23" s="22">
        <f t="shared" si="8"/>
        <v>483.26541666666668</v>
      </c>
      <c r="P23" s="4">
        <v>374.15</v>
      </c>
      <c r="Q23" s="23"/>
      <c r="R23" s="22">
        <f t="shared" si="9"/>
        <v>857.41541666666672</v>
      </c>
      <c r="S23" s="4">
        <v>95.85</v>
      </c>
      <c r="T23" s="23"/>
      <c r="U23" s="22">
        <f t="shared" si="10"/>
        <v>953.26541666666674</v>
      </c>
      <c r="V23" s="4">
        <v>491.88</v>
      </c>
      <c r="W23" s="4">
        <v>1445.15</v>
      </c>
      <c r="X23" s="30">
        <f t="shared" si="11"/>
        <v>-4.5833333333575865E-3</v>
      </c>
      <c r="Y23" s="31">
        <v>394.2</v>
      </c>
      <c r="Z23" s="31"/>
      <c r="AA23" s="34">
        <f t="shared" si="12"/>
        <v>394.19541666666663</v>
      </c>
      <c r="AB23" s="36">
        <v>820.68</v>
      </c>
      <c r="AC23" s="4"/>
      <c r="AD23" s="37">
        <f t="shared" si="13"/>
        <v>1214.8754166666665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</row>
    <row r="24" spans="1:1110">
      <c r="A24" s="13">
        <v>43</v>
      </c>
      <c r="B24" s="10">
        <v>332</v>
      </c>
      <c r="C24" s="4" t="s">
        <v>20</v>
      </c>
      <c r="D24" s="11">
        <f t="shared" si="0"/>
        <v>0</v>
      </c>
      <c r="E24" s="12">
        <f t="shared" si="1"/>
        <v>34.877708333333338</v>
      </c>
      <c r="F24" s="12">
        <f t="shared" si="2"/>
        <v>17.905625000000001</v>
      </c>
      <c r="G24" s="12">
        <f t="shared" si="3"/>
        <v>17.770416666666666</v>
      </c>
      <c r="H24" s="12">
        <f t="shared" si="4"/>
        <v>29.821666666666669</v>
      </c>
      <c r="I24" s="21">
        <f t="shared" si="5"/>
        <v>100.37541666666668</v>
      </c>
      <c r="J24" s="22">
        <f t="shared" si="6"/>
        <v>100.37541666666668</v>
      </c>
      <c r="K24" s="23">
        <v>100.38</v>
      </c>
      <c r="L24" s="24">
        <f t="shared" si="7"/>
        <v>-4.583333333314954E-3</v>
      </c>
      <c r="M24" s="4">
        <v>483.27</v>
      </c>
      <c r="N24" s="4">
        <v>483.27</v>
      </c>
      <c r="O24" s="24">
        <f t="shared" si="8"/>
        <v>-4.5833333333007431E-3</v>
      </c>
      <c r="P24" s="4">
        <v>374.15</v>
      </c>
      <c r="Q24" s="23">
        <v>374.15</v>
      </c>
      <c r="R24" s="24">
        <f t="shared" si="9"/>
        <v>-4.5833333333007431E-3</v>
      </c>
      <c r="S24" s="4">
        <v>95.85</v>
      </c>
      <c r="T24" s="23"/>
      <c r="U24" s="22">
        <f t="shared" si="10"/>
        <v>95.845416666666694</v>
      </c>
      <c r="V24" s="4">
        <v>491.88</v>
      </c>
      <c r="W24" s="4">
        <v>583.73</v>
      </c>
      <c r="X24" s="35">
        <f t="shared" si="11"/>
        <v>3.9954166666666424</v>
      </c>
      <c r="Y24" s="31">
        <v>394.2</v>
      </c>
      <c r="Z24" s="31">
        <v>398.2</v>
      </c>
      <c r="AA24" s="31">
        <f t="shared" si="12"/>
        <v>-4.5833333333575865E-3</v>
      </c>
      <c r="AB24" s="36">
        <v>820.68</v>
      </c>
      <c r="AC24" s="4"/>
      <c r="AD24" s="37">
        <f t="shared" si="13"/>
        <v>820.67541666666659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</row>
    <row r="25" spans="1:1110" ht="16.5" customHeight="1">
      <c r="A25" s="13">
        <v>46</v>
      </c>
      <c r="B25" s="10">
        <v>332</v>
      </c>
      <c r="C25" s="4" t="s">
        <v>39</v>
      </c>
      <c r="D25" s="11">
        <f t="shared" si="0"/>
        <v>0</v>
      </c>
      <c r="E25" s="12">
        <f t="shared" si="1"/>
        <v>34.877708333333338</v>
      </c>
      <c r="F25" s="12">
        <f t="shared" si="2"/>
        <v>17.905625000000001</v>
      </c>
      <c r="G25" s="12">
        <f t="shared" si="3"/>
        <v>17.770416666666666</v>
      </c>
      <c r="H25" s="12">
        <f t="shared" si="4"/>
        <v>29.821666666666669</v>
      </c>
      <c r="I25" s="21">
        <f t="shared" si="5"/>
        <v>100.37541666666668</v>
      </c>
      <c r="J25" s="22">
        <f t="shared" si="6"/>
        <v>100.37541666666668</v>
      </c>
      <c r="K25" s="23"/>
      <c r="L25" s="22">
        <f t="shared" si="7"/>
        <v>100.37541666666668</v>
      </c>
      <c r="M25" s="4">
        <v>483.27</v>
      </c>
      <c r="N25" s="4">
        <v>583.65</v>
      </c>
      <c r="O25" s="24">
        <f t="shared" si="8"/>
        <v>-4.5833333333575865E-3</v>
      </c>
      <c r="P25" s="4">
        <v>374.15</v>
      </c>
      <c r="Q25" s="23"/>
      <c r="R25" s="22">
        <f t="shared" si="9"/>
        <v>374.14541666666662</v>
      </c>
      <c r="S25" s="4">
        <v>95.85</v>
      </c>
      <c r="T25" s="23"/>
      <c r="U25" s="22">
        <f t="shared" si="10"/>
        <v>469.99541666666664</v>
      </c>
      <c r="V25" s="4">
        <v>491.88</v>
      </c>
      <c r="W25" s="23">
        <v>962</v>
      </c>
      <c r="X25" s="32">
        <f t="shared" si="11"/>
        <v>-0.12458333333336213</v>
      </c>
      <c r="Y25" s="31">
        <v>394.2</v>
      </c>
      <c r="Z25" s="31">
        <v>394</v>
      </c>
      <c r="AA25" s="34">
        <f t="shared" si="12"/>
        <v>7.5416666666626497E-2</v>
      </c>
      <c r="AB25" s="36">
        <v>820.68</v>
      </c>
      <c r="AC25" s="4"/>
      <c r="AD25" s="37">
        <f t="shared" si="13"/>
        <v>820.75541666666663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</row>
    <row r="26" spans="1:1110" ht="14.25" customHeight="1">
      <c r="A26" s="13" t="s">
        <v>41</v>
      </c>
      <c r="B26" s="10">
        <v>332</v>
      </c>
      <c r="C26" s="4" t="s">
        <v>26</v>
      </c>
      <c r="D26" s="11">
        <f t="shared" si="0"/>
        <v>0</v>
      </c>
      <c r="E26" s="12">
        <f t="shared" si="1"/>
        <v>34.877708333333338</v>
      </c>
      <c r="F26" s="12">
        <f t="shared" si="2"/>
        <v>17.905625000000001</v>
      </c>
      <c r="G26" s="12">
        <f t="shared" si="3"/>
        <v>17.770416666666666</v>
      </c>
      <c r="H26" s="12">
        <f t="shared" si="4"/>
        <v>29.821666666666669</v>
      </c>
      <c r="I26" s="21">
        <f t="shared" si="5"/>
        <v>100.37541666666668</v>
      </c>
      <c r="J26" s="22">
        <f t="shared" si="6"/>
        <v>100.37541666666668</v>
      </c>
      <c r="K26" s="23"/>
      <c r="L26" s="22">
        <f t="shared" si="7"/>
        <v>100.37541666666668</v>
      </c>
      <c r="M26" s="4">
        <v>483.27</v>
      </c>
      <c r="N26" s="4">
        <v>583.65</v>
      </c>
      <c r="O26" s="24">
        <f t="shared" si="8"/>
        <v>-4.5833333333575865E-3</v>
      </c>
      <c r="P26" s="4">
        <v>374.15</v>
      </c>
      <c r="Q26" s="23"/>
      <c r="R26" s="22">
        <f t="shared" si="9"/>
        <v>374.14541666666662</v>
      </c>
      <c r="S26" s="4">
        <v>95.85</v>
      </c>
      <c r="T26" s="23"/>
      <c r="U26" s="22">
        <f t="shared" si="10"/>
        <v>469.99541666666664</v>
      </c>
      <c r="V26" s="4">
        <v>491.88</v>
      </c>
      <c r="W26" s="23">
        <v>1000</v>
      </c>
      <c r="X26" s="30">
        <f t="shared" si="11"/>
        <v>-38.124583333333362</v>
      </c>
      <c r="Y26" s="31">
        <v>394.2</v>
      </c>
      <c r="Z26" s="31">
        <v>360</v>
      </c>
      <c r="AA26" s="34">
        <f t="shared" si="12"/>
        <v>-3.9245833333333735</v>
      </c>
      <c r="AB26" s="36">
        <v>820.68</v>
      </c>
      <c r="AC26" s="4"/>
      <c r="AD26" s="37">
        <f t="shared" si="13"/>
        <v>816.75541666666663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</row>
    <row r="27" spans="1:1110" ht="15" customHeight="1">
      <c r="A27" s="13">
        <v>54</v>
      </c>
      <c r="B27" s="10">
        <v>332</v>
      </c>
      <c r="C27" s="4" t="s">
        <v>35</v>
      </c>
      <c r="D27" s="11">
        <f t="shared" si="0"/>
        <v>0</v>
      </c>
      <c r="E27" s="12">
        <f t="shared" si="1"/>
        <v>34.877708333333338</v>
      </c>
      <c r="F27" s="12">
        <f t="shared" si="2"/>
        <v>17.905625000000001</v>
      </c>
      <c r="G27" s="12">
        <f t="shared" si="3"/>
        <v>17.770416666666666</v>
      </c>
      <c r="H27" s="12">
        <f t="shared" si="4"/>
        <v>29.821666666666669</v>
      </c>
      <c r="I27" s="21">
        <f t="shared" si="5"/>
        <v>100.37541666666668</v>
      </c>
      <c r="J27" s="22">
        <f t="shared" si="6"/>
        <v>100.37541666666668</v>
      </c>
      <c r="K27" s="23">
        <v>101</v>
      </c>
      <c r="L27" s="24">
        <f t="shared" si="7"/>
        <v>-0.6245833333333195</v>
      </c>
      <c r="M27" s="4">
        <v>483.27</v>
      </c>
      <c r="N27" s="23">
        <v>484</v>
      </c>
      <c r="O27" s="24">
        <f t="shared" si="8"/>
        <v>-1.3545833333333235</v>
      </c>
      <c r="P27" s="4">
        <v>374.15</v>
      </c>
      <c r="Q27" s="23"/>
      <c r="R27" s="22">
        <f t="shared" si="9"/>
        <v>372.79541666666665</v>
      </c>
      <c r="S27" s="4">
        <v>95.85</v>
      </c>
      <c r="T27" s="23"/>
      <c r="U27" s="22">
        <f t="shared" si="10"/>
        <v>468.64541666666662</v>
      </c>
      <c r="V27" s="4">
        <v>491.88</v>
      </c>
      <c r="W27" s="4">
        <v>1921.53</v>
      </c>
      <c r="X27" s="32">
        <f t="shared" si="11"/>
        <v>-961.00458333333336</v>
      </c>
      <c r="Y27" s="31">
        <v>394.2</v>
      </c>
      <c r="Z27" s="31">
        <v>567</v>
      </c>
      <c r="AA27" s="31">
        <f t="shared" si="12"/>
        <v>-1133.8045833333333</v>
      </c>
      <c r="AB27" s="36">
        <v>820.68</v>
      </c>
      <c r="AC27" s="4"/>
      <c r="AD27" s="37">
        <f t="shared" si="13"/>
        <v>-313.12458333333336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</row>
    <row r="28" spans="1:1110">
      <c r="A28" s="13">
        <v>56</v>
      </c>
      <c r="B28" s="10">
        <v>332</v>
      </c>
      <c r="C28" s="4" t="s">
        <v>20</v>
      </c>
      <c r="D28" s="11">
        <f t="shared" si="0"/>
        <v>0</v>
      </c>
      <c r="E28" s="12">
        <f t="shared" si="1"/>
        <v>34.877708333333338</v>
      </c>
      <c r="F28" s="12">
        <f t="shared" si="2"/>
        <v>17.905625000000001</v>
      </c>
      <c r="G28" s="12">
        <f t="shared" si="3"/>
        <v>17.770416666666666</v>
      </c>
      <c r="H28" s="12">
        <f t="shared" si="4"/>
        <v>29.821666666666669</v>
      </c>
      <c r="I28" s="21">
        <f t="shared" si="5"/>
        <v>100.37541666666668</v>
      </c>
      <c r="J28" s="22">
        <f t="shared" si="6"/>
        <v>100.37541666666668</v>
      </c>
      <c r="K28" s="23"/>
      <c r="L28" s="24">
        <f t="shared" si="7"/>
        <v>100.37541666666668</v>
      </c>
      <c r="M28" s="4">
        <v>483.27</v>
      </c>
      <c r="N28" s="4">
        <v>583.65</v>
      </c>
      <c r="O28" s="24">
        <f t="shared" si="8"/>
        <v>-4.5833333333575865E-3</v>
      </c>
      <c r="P28" s="4">
        <v>374.15</v>
      </c>
      <c r="Q28" s="23">
        <v>374.15</v>
      </c>
      <c r="R28" s="24">
        <f t="shared" si="9"/>
        <v>-4.5833333333575865E-3</v>
      </c>
      <c r="S28" s="4">
        <v>95.85</v>
      </c>
      <c r="T28" s="23"/>
      <c r="U28" s="22">
        <f t="shared" si="10"/>
        <v>95.845416666666637</v>
      </c>
      <c r="V28" s="4">
        <v>491.88</v>
      </c>
      <c r="W28" s="4">
        <v>587.73</v>
      </c>
      <c r="X28" s="32">
        <f t="shared" si="11"/>
        <v>-4.5833333333575865E-3</v>
      </c>
      <c r="Y28" s="31">
        <v>394.2</v>
      </c>
      <c r="Z28" s="31">
        <v>394.2</v>
      </c>
      <c r="AA28" s="31">
        <f t="shared" si="12"/>
        <v>-4.5833333333575865E-3</v>
      </c>
      <c r="AB28" s="36">
        <v>820.68</v>
      </c>
      <c r="AC28" s="4"/>
      <c r="AD28" s="37">
        <f t="shared" si="13"/>
        <v>820.67541666666659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</row>
    <row r="29" spans="1:1110">
      <c r="A29" s="13">
        <v>57</v>
      </c>
      <c r="B29" s="10">
        <v>332</v>
      </c>
      <c r="C29" s="4" t="s">
        <v>20</v>
      </c>
      <c r="D29" s="11">
        <f t="shared" si="0"/>
        <v>0</v>
      </c>
      <c r="E29" s="12">
        <f t="shared" si="1"/>
        <v>34.877708333333338</v>
      </c>
      <c r="F29" s="12">
        <f t="shared" si="2"/>
        <v>17.905625000000001</v>
      </c>
      <c r="G29" s="12">
        <f t="shared" si="3"/>
        <v>17.770416666666666</v>
      </c>
      <c r="H29" s="12">
        <f t="shared" si="4"/>
        <v>29.821666666666669</v>
      </c>
      <c r="I29" s="21">
        <f t="shared" si="5"/>
        <v>100.37541666666668</v>
      </c>
      <c r="J29" s="22">
        <f t="shared" si="6"/>
        <v>100.37541666666668</v>
      </c>
      <c r="K29" s="23"/>
      <c r="L29" s="24">
        <f t="shared" si="7"/>
        <v>100.37541666666668</v>
      </c>
      <c r="M29" s="4">
        <v>483.27</v>
      </c>
      <c r="N29" s="4">
        <v>583.65</v>
      </c>
      <c r="O29" s="24">
        <f t="shared" si="8"/>
        <v>-4.5833333333575865E-3</v>
      </c>
      <c r="P29" s="4">
        <v>374.15</v>
      </c>
      <c r="Q29" s="23">
        <v>374.15</v>
      </c>
      <c r="R29" s="24">
        <f t="shared" si="9"/>
        <v>-4.5833333333575865E-3</v>
      </c>
      <c r="S29" s="4">
        <v>95.85</v>
      </c>
      <c r="T29" s="23"/>
      <c r="U29" s="22">
        <f t="shared" si="10"/>
        <v>95.845416666666637</v>
      </c>
      <c r="V29" s="4">
        <v>491.88</v>
      </c>
      <c r="W29" s="4">
        <v>587.73</v>
      </c>
      <c r="X29" s="32">
        <f t="shared" si="11"/>
        <v>-4.5833333333575865E-3</v>
      </c>
      <c r="Y29" s="31">
        <v>394.2</v>
      </c>
      <c r="Z29" s="31">
        <v>394.2</v>
      </c>
      <c r="AA29" s="31">
        <f t="shared" si="12"/>
        <v>-4.5833333333575865E-3</v>
      </c>
      <c r="AB29" s="36">
        <v>820.68</v>
      </c>
      <c r="AC29" s="4"/>
      <c r="AD29" s="37">
        <f t="shared" si="13"/>
        <v>820.67541666666659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</row>
    <row r="30" spans="1:1110" s="3" customFormat="1" ht="14.25" customHeight="1">
      <c r="A30" s="13" t="s">
        <v>42</v>
      </c>
      <c r="B30" s="10"/>
      <c r="C30" s="4"/>
      <c r="D30" s="11">
        <f t="shared" si="0"/>
        <v>332</v>
      </c>
      <c r="E30" s="12">
        <f t="shared" si="1"/>
        <v>34.877708333333338</v>
      </c>
      <c r="F30" s="12">
        <f t="shared" si="2"/>
        <v>17.905625000000001</v>
      </c>
      <c r="G30" s="12">
        <f t="shared" si="3"/>
        <v>17.770416666666666</v>
      </c>
      <c r="H30" s="12">
        <f t="shared" si="4"/>
        <v>29.821666666666669</v>
      </c>
      <c r="I30" s="21">
        <f t="shared" si="5"/>
        <v>100.37541666666668</v>
      </c>
      <c r="J30" s="22">
        <f t="shared" si="6"/>
        <v>432.37541666666669</v>
      </c>
      <c r="K30" s="23"/>
      <c r="L30" s="22">
        <f t="shared" si="7"/>
        <v>432.37541666666669</v>
      </c>
      <c r="M30" s="4">
        <v>483.27</v>
      </c>
      <c r="N30" s="4"/>
      <c r="O30" s="22">
        <f t="shared" si="8"/>
        <v>915.64541666666673</v>
      </c>
      <c r="P30" s="4">
        <v>374.15</v>
      </c>
      <c r="Q30" s="23"/>
      <c r="R30" s="22">
        <f t="shared" si="9"/>
        <v>1289.7954166666668</v>
      </c>
      <c r="S30" s="4">
        <v>95.85</v>
      </c>
      <c r="T30" s="23"/>
      <c r="U30" s="22">
        <f t="shared" si="10"/>
        <v>1385.6454166666667</v>
      </c>
      <c r="V30" s="4">
        <v>491.88</v>
      </c>
      <c r="W30" s="23">
        <v>1878</v>
      </c>
      <c r="X30" s="32">
        <f t="shared" si="11"/>
        <v>-0.4745833333331575</v>
      </c>
      <c r="Y30" s="31">
        <v>394.2</v>
      </c>
      <c r="Z30" s="31">
        <v>2000</v>
      </c>
      <c r="AA30" s="34">
        <f t="shared" si="12"/>
        <v>-1606.2745833333331</v>
      </c>
      <c r="AB30" s="36">
        <v>820.68</v>
      </c>
      <c r="AC30" s="4"/>
      <c r="AD30" s="37">
        <f t="shared" si="13"/>
        <v>-785.59458333333316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</row>
    <row r="31" spans="1:1110" ht="15" customHeight="1">
      <c r="A31" s="13" t="s">
        <v>43</v>
      </c>
      <c r="B31" s="10">
        <v>332</v>
      </c>
      <c r="C31" s="4" t="s">
        <v>26</v>
      </c>
      <c r="D31" s="11">
        <f t="shared" si="0"/>
        <v>0</v>
      </c>
      <c r="E31" s="12">
        <f t="shared" si="1"/>
        <v>34.877708333333338</v>
      </c>
      <c r="F31" s="12">
        <f t="shared" si="2"/>
        <v>17.905625000000001</v>
      </c>
      <c r="G31" s="12">
        <f t="shared" si="3"/>
        <v>17.770416666666666</v>
      </c>
      <c r="H31" s="12">
        <f t="shared" si="4"/>
        <v>29.821666666666669</v>
      </c>
      <c r="I31" s="21">
        <f t="shared" si="5"/>
        <v>100.37541666666668</v>
      </c>
      <c r="J31" s="22">
        <f t="shared" si="6"/>
        <v>100.37541666666668</v>
      </c>
      <c r="K31" s="23">
        <v>100.38</v>
      </c>
      <c r="L31" s="24">
        <f t="shared" si="7"/>
        <v>-4.583333333314954E-3</v>
      </c>
      <c r="M31" s="4">
        <v>483.27</v>
      </c>
      <c r="N31" s="23">
        <v>485</v>
      </c>
      <c r="O31" s="24">
        <f t="shared" si="8"/>
        <v>-1.7345833333333189</v>
      </c>
      <c r="P31" s="4">
        <v>374.15</v>
      </c>
      <c r="Q31" s="23">
        <v>374.15</v>
      </c>
      <c r="R31" s="24">
        <f t="shared" si="9"/>
        <v>-1.7345833333333189</v>
      </c>
      <c r="S31" s="4">
        <v>95.85</v>
      </c>
      <c r="T31" s="23">
        <v>95.85</v>
      </c>
      <c r="U31" s="24">
        <f t="shared" si="10"/>
        <v>-1.7345833333333189</v>
      </c>
      <c r="V31" s="4">
        <v>491.88</v>
      </c>
      <c r="W31" s="4">
        <v>490.15</v>
      </c>
      <c r="X31" s="30">
        <f t="shared" si="11"/>
        <v>-4.5833333333007431E-3</v>
      </c>
      <c r="Y31" s="31">
        <v>394.2</v>
      </c>
      <c r="Z31" s="31">
        <v>394.2</v>
      </c>
      <c r="AA31" s="31">
        <f t="shared" si="12"/>
        <v>-4.5833333333007431E-3</v>
      </c>
      <c r="AB31" s="36">
        <v>820.68</v>
      </c>
      <c r="AC31" s="4"/>
      <c r="AD31" s="37">
        <f t="shared" si="13"/>
        <v>820.67541666666671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</row>
    <row r="32" spans="1:1110">
      <c r="A32" s="13">
        <v>66</v>
      </c>
      <c r="B32" s="10">
        <v>332</v>
      </c>
      <c r="C32" s="4" t="s">
        <v>35</v>
      </c>
      <c r="D32" s="11">
        <f t="shared" si="0"/>
        <v>0</v>
      </c>
      <c r="E32" s="12">
        <f t="shared" si="1"/>
        <v>34.877708333333338</v>
      </c>
      <c r="F32" s="12">
        <f t="shared" si="2"/>
        <v>17.905625000000001</v>
      </c>
      <c r="G32" s="12">
        <f t="shared" si="3"/>
        <v>17.770416666666666</v>
      </c>
      <c r="H32" s="12">
        <f t="shared" si="4"/>
        <v>29.821666666666669</v>
      </c>
      <c r="I32" s="21">
        <f t="shared" si="5"/>
        <v>100.37541666666668</v>
      </c>
      <c r="J32" s="22">
        <f t="shared" si="6"/>
        <v>100.37541666666668</v>
      </c>
      <c r="K32" s="23">
        <v>101</v>
      </c>
      <c r="L32" s="24">
        <f t="shared" si="7"/>
        <v>-0.6245833333333195</v>
      </c>
      <c r="M32" s="4">
        <v>483.27</v>
      </c>
      <c r="N32" s="23">
        <v>484</v>
      </c>
      <c r="O32" s="24">
        <f t="shared" si="8"/>
        <v>-1.3545833333333235</v>
      </c>
      <c r="P32" s="4">
        <v>374.15</v>
      </c>
      <c r="Q32" s="23">
        <v>375</v>
      </c>
      <c r="R32" s="24">
        <f t="shared" si="9"/>
        <v>-2.2045833333333462</v>
      </c>
      <c r="S32" s="4">
        <v>95.85</v>
      </c>
      <c r="T32" s="23">
        <v>96</v>
      </c>
      <c r="U32" s="24">
        <f t="shared" si="10"/>
        <v>-2.3545833333333519</v>
      </c>
      <c r="V32" s="4">
        <v>491.88</v>
      </c>
      <c r="W32" s="23">
        <v>490</v>
      </c>
      <c r="X32" s="30">
        <f t="shared" si="11"/>
        <v>-0.47458333333338487</v>
      </c>
      <c r="Y32" s="31">
        <v>394.2</v>
      </c>
      <c r="Z32" s="31">
        <v>394</v>
      </c>
      <c r="AA32" s="31">
        <f t="shared" si="12"/>
        <v>-0.27458333333339624</v>
      </c>
      <c r="AB32" s="36">
        <v>820.68</v>
      </c>
      <c r="AC32" s="4"/>
      <c r="AD32" s="37">
        <f t="shared" si="13"/>
        <v>820.4054166666665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</row>
    <row r="33" spans="1:1110">
      <c r="A33" s="13">
        <v>67</v>
      </c>
      <c r="B33" s="10">
        <v>332</v>
      </c>
      <c r="C33" s="4" t="s">
        <v>35</v>
      </c>
      <c r="D33" s="11">
        <f t="shared" si="0"/>
        <v>0</v>
      </c>
      <c r="E33" s="12">
        <f t="shared" si="1"/>
        <v>34.877708333333338</v>
      </c>
      <c r="F33" s="12">
        <f t="shared" si="2"/>
        <v>17.905625000000001</v>
      </c>
      <c r="G33" s="12">
        <f t="shared" si="3"/>
        <v>17.770416666666666</v>
      </c>
      <c r="H33" s="12">
        <f t="shared" si="4"/>
        <v>29.821666666666669</v>
      </c>
      <c r="I33" s="21">
        <f t="shared" si="5"/>
        <v>100.37541666666668</v>
      </c>
      <c r="J33" s="22">
        <f t="shared" si="6"/>
        <v>100.37541666666668</v>
      </c>
      <c r="K33" s="23">
        <v>100.38</v>
      </c>
      <c r="L33" s="24">
        <f t="shared" si="7"/>
        <v>-4.583333333314954E-3</v>
      </c>
      <c r="M33" s="4">
        <v>483.27</v>
      </c>
      <c r="N33" s="4">
        <v>483.27</v>
      </c>
      <c r="O33" s="24">
        <f t="shared" si="8"/>
        <v>-4.5833333333007431E-3</v>
      </c>
      <c r="P33" s="4">
        <v>374.15</v>
      </c>
      <c r="Q33" s="23">
        <v>374.15</v>
      </c>
      <c r="R33" s="24">
        <f t="shared" si="9"/>
        <v>-4.5833333333007431E-3</v>
      </c>
      <c r="S33" s="4">
        <v>95.85</v>
      </c>
      <c r="T33" s="23">
        <v>95.85</v>
      </c>
      <c r="U33" s="24">
        <f t="shared" si="10"/>
        <v>-4.5833333333007431E-3</v>
      </c>
      <c r="V33" s="4">
        <v>491.88</v>
      </c>
      <c r="W33" s="4">
        <v>491.88</v>
      </c>
      <c r="X33" s="30">
        <f t="shared" si="11"/>
        <v>-4.5833333333007431E-3</v>
      </c>
      <c r="Y33" s="31">
        <v>394.2</v>
      </c>
      <c r="Z33" s="31">
        <v>395</v>
      </c>
      <c r="AA33" s="31">
        <f t="shared" si="12"/>
        <v>-0.80458333333331211</v>
      </c>
      <c r="AB33" s="36">
        <v>820.68</v>
      </c>
      <c r="AC33" s="4"/>
      <c r="AD33" s="37">
        <f t="shared" si="13"/>
        <v>819.87541666666664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</row>
    <row r="34" spans="1:1110">
      <c r="A34" s="13">
        <v>68.69</v>
      </c>
      <c r="B34" s="10">
        <v>332</v>
      </c>
      <c r="C34" s="4" t="s">
        <v>35</v>
      </c>
      <c r="D34" s="11">
        <f t="shared" si="0"/>
        <v>0</v>
      </c>
      <c r="E34" s="12">
        <f t="shared" si="1"/>
        <v>34.877708333333338</v>
      </c>
      <c r="F34" s="12">
        <f t="shared" si="2"/>
        <v>17.905625000000001</v>
      </c>
      <c r="G34" s="12">
        <f t="shared" si="3"/>
        <v>17.770416666666666</v>
      </c>
      <c r="H34" s="12">
        <f t="shared" si="4"/>
        <v>29.821666666666669</v>
      </c>
      <c r="I34" s="21">
        <f t="shared" si="5"/>
        <v>100.37541666666668</v>
      </c>
      <c r="J34" s="22">
        <f t="shared" si="6"/>
        <v>100.37541666666668</v>
      </c>
      <c r="K34" s="23">
        <v>100.38</v>
      </c>
      <c r="L34" s="24">
        <f t="shared" si="7"/>
        <v>-4.583333333314954E-3</v>
      </c>
      <c r="M34" s="4">
        <v>483.27</v>
      </c>
      <c r="N34" s="4">
        <v>483.27</v>
      </c>
      <c r="O34" s="24">
        <f t="shared" si="8"/>
        <v>-4.5833333333007431E-3</v>
      </c>
      <c r="P34" s="4">
        <v>374.15</v>
      </c>
      <c r="Q34" s="23">
        <v>374.15</v>
      </c>
      <c r="R34" s="24">
        <f t="shared" si="9"/>
        <v>-4.5833333333007431E-3</v>
      </c>
      <c r="S34" s="4">
        <v>95.85</v>
      </c>
      <c r="T34" s="23">
        <v>95.85</v>
      </c>
      <c r="U34" s="24">
        <f t="shared" si="10"/>
        <v>-4.5833333333007431E-3</v>
      </c>
      <c r="V34" s="4">
        <v>491.88</v>
      </c>
      <c r="W34" s="4">
        <v>491.88</v>
      </c>
      <c r="X34" s="30">
        <f t="shared" si="11"/>
        <v>-4.5833333333007431E-3</v>
      </c>
      <c r="Y34" s="31">
        <v>394.2</v>
      </c>
      <c r="Z34" s="31">
        <v>394.2</v>
      </c>
      <c r="AA34" s="31">
        <f t="shared" si="12"/>
        <v>-4.5833333333007431E-3</v>
      </c>
      <c r="AB34" s="36">
        <v>820.68</v>
      </c>
      <c r="AC34" s="4"/>
      <c r="AD34" s="37">
        <f t="shared" si="13"/>
        <v>820.67541666666671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</row>
    <row r="35" spans="1:1110" ht="15" customHeight="1">
      <c r="A35" s="13">
        <v>73</v>
      </c>
      <c r="B35" s="10"/>
      <c r="C35" s="4"/>
      <c r="D35" s="11">
        <f t="shared" si="0"/>
        <v>332</v>
      </c>
      <c r="E35" s="12">
        <f t="shared" si="1"/>
        <v>34.877708333333338</v>
      </c>
      <c r="F35" s="12">
        <f t="shared" si="2"/>
        <v>17.905625000000001</v>
      </c>
      <c r="G35" s="12">
        <f t="shared" si="3"/>
        <v>17.770416666666666</v>
      </c>
      <c r="H35" s="12">
        <f t="shared" si="4"/>
        <v>29.821666666666669</v>
      </c>
      <c r="I35" s="21">
        <f t="shared" si="5"/>
        <v>100.37541666666668</v>
      </c>
      <c r="J35" s="22">
        <f t="shared" si="6"/>
        <v>432.37541666666669</v>
      </c>
      <c r="K35" s="23"/>
      <c r="L35" s="22">
        <f t="shared" si="7"/>
        <v>432.37541666666669</v>
      </c>
      <c r="M35" s="4">
        <v>483.27</v>
      </c>
      <c r="N35" s="23">
        <v>920</v>
      </c>
      <c r="O35" s="25">
        <f t="shared" si="8"/>
        <v>-4.3545833333332666</v>
      </c>
      <c r="P35" s="4">
        <v>374.15</v>
      </c>
      <c r="Q35" s="23">
        <v>374.15</v>
      </c>
      <c r="R35" s="24">
        <f t="shared" si="9"/>
        <v>-4.3545833333332666</v>
      </c>
      <c r="S35" s="4">
        <v>95.85</v>
      </c>
      <c r="T35" s="23"/>
      <c r="U35" s="22">
        <f t="shared" si="10"/>
        <v>91.495416666666728</v>
      </c>
      <c r="V35" s="4">
        <v>491.88</v>
      </c>
      <c r="W35" s="4">
        <v>491.88</v>
      </c>
      <c r="X35" s="35">
        <f t="shared" si="11"/>
        <v>91.495416666666756</v>
      </c>
      <c r="Y35" s="31">
        <v>394.2</v>
      </c>
      <c r="Z35" s="31">
        <v>485.7</v>
      </c>
      <c r="AA35" s="34">
        <f t="shared" si="12"/>
        <v>-4.5833333332438997E-3</v>
      </c>
      <c r="AB35" s="36">
        <v>820.68</v>
      </c>
      <c r="AC35" s="4"/>
      <c r="AD35" s="37">
        <f t="shared" si="13"/>
        <v>820.67541666666671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</row>
    <row r="36" spans="1:1110">
      <c r="A36" s="13" t="s">
        <v>44</v>
      </c>
      <c r="B36" s="10">
        <v>332</v>
      </c>
      <c r="C36" s="4" t="s">
        <v>26</v>
      </c>
      <c r="D36" s="11">
        <f t="shared" si="0"/>
        <v>0</v>
      </c>
      <c r="E36" s="12">
        <f t="shared" si="1"/>
        <v>34.877708333333338</v>
      </c>
      <c r="F36" s="12">
        <f t="shared" si="2"/>
        <v>17.905625000000001</v>
      </c>
      <c r="G36" s="12">
        <f t="shared" si="3"/>
        <v>17.770416666666666</v>
      </c>
      <c r="H36" s="12">
        <f t="shared" si="4"/>
        <v>29.821666666666669</v>
      </c>
      <c r="I36" s="21">
        <f t="shared" si="5"/>
        <v>100.37541666666668</v>
      </c>
      <c r="J36" s="22">
        <f t="shared" si="6"/>
        <v>100.37541666666668</v>
      </c>
      <c r="K36" s="23">
        <v>100.38</v>
      </c>
      <c r="L36" s="24">
        <f t="shared" si="7"/>
        <v>-4.583333333314954E-3</v>
      </c>
      <c r="M36" s="4">
        <v>483.27</v>
      </c>
      <c r="N36" s="4">
        <v>483.27</v>
      </c>
      <c r="O36" s="24">
        <f t="shared" si="8"/>
        <v>-4.5833333333007431E-3</v>
      </c>
      <c r="P36" s="4">
        <v>374.15</v>
      </c>
      <c r="Q36" s="23"/>
      <c r="R36" s="22">
        <f t="shared" si="9"/>
        <v>374.14541666666668</v>
      </c>
      <c r="S36" s="4">
        <v>95.85</v>
      </c>
      <c r="T36" s="23">
        <v>470</v>
      </c>
      <c r="U36" s="24">
        <f t="shared" si="10"/>
        <v>-4.5833333333575865E-3</v>
      </c>
      <c r="V36" s="4">
        <v>491.88</v>
      </c>
      <c r="W36" s="4">
        <v>491.88</v>
      </c>
      <c r="X36" s="32">
        <f t="shared" si="11"/>
        <v>-4.5833333333575865E-3</v>
      </c>
      <c r="Y36" s="31">
        <v>394.2</v>
      </c>
      <c r="Z36" s="31">
        <v>394.2</v>
      </c>
      <c r="AA36" s="31">
        <f t="shared" si="12"/>
        <v>-4.5833333333575865E-3</v>
      </c>
      <c r="AB36" s="36">
        <v>820.68</v>
      </c>
      <c r="AC36" s="4"/>
      <c r="AD36" s="37">
        <f t="shared" si="13"/>
        <v>820.67541666666659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</row>
    <row r="37" spans="1:1110" s="3" customFormat="1">
      <c r="A37" s="13">
        <v>79</v>
      </c>
      <c r="B37" s="10"/>
      <c r="C37" s="4"/>
      <c r="D37" s="11">
        <f t="shared" si="0"/>
        <v>332</v>
      </c>
      <c r="E37" s="12">
        <f t="shared" si="1"/>
        <v>34.877708333333338</v>
      </c>
      <c r="F37" s="12">
        <f t="shared" si="2"/>
        <v>17.905625000000001</v>
      </c>
      <c r="G37" s="12">
        <f t="shared" si="3"/>
        <v>17.770416666666666</v>
      </c>
      <c r="H37" s="12">
        <f t="shared" si="4"/>
        <v>29.821666666666669</v>
      </c>
      <c r="I37" s="21">
        <f t="shared" si="5"/>
        <v>100.37541666666668</v>
      </c>
      <c r="J37" s="22">
        <f t="shared" si="6"/>
        <v>432.37541666666669</v>
      </c>
      <c r="K37" s="23">
        <v>432.38</v>
      </c>
      <c r="L37" s="24">
        <f t="shared" si="7"/>
        <v>-4.5833333333007431E-3</v>
      </c>
      <c r="M37" s="4">
        <v>483.27</v>
      </c>
      <c r="N37" s="4">
        <v>483.27</v>
      </c>
      <c r="O37" s="25">
        <f t="shared" si="8"/>
        <v>-4.5833333333007431E-3</v>
      </c>
      <c r="P37" s="4">
        <v>374.15</v>
      </c>
      <c r="Q37" s="23"/>
      <c r="R37" s="22">
        <f t="shared" si="9"/>
        <v>374.14541666666668</v>
      </c>
      <c r="S37" s="4">
        <v>95.85</v>
      </c>
      <c r="T37" s="23"/>
      <c r="U37" s="22">
        <f t="shared" si="10"/>
        <v>469.99541666666664</v>
      </c>
      <c r="V37" s="4">
        <v>491.88</v>
      </c>
      <c r="W37" s="23">
        <v>962</v>
      </c>
      <c r="X37" s="32">
        <f t="shared" si="11"/>
        <v>-0.12458333333336213</v>
      </c>
      <c r="Y37" s="31">
        <v>394.2</v>
      </c>
      <c r="Z37" s="31">
        <v>394.2</v>
      </c>
      <c r="AA37" s="31">
        <f t="shared" si="12"/>
        <v>-0.12458333333336213</v>
      </c>
      <c r="AB37" s="36">
        <v>820.68</v>
      </c>
      <c r="AC37" s="4"/>
      <c r="AD37" s="37">
        <f t="shared" si="13"/>
        <v>820.55541666666659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</row>
    <row r="38" spans="1:1110" s="3" customFormat="1" ht="17.25" customHeight="1">
      <c r="A38" s="13" t="s">
        <v>45</v>
      </c>
      <c r="B38" s="10"/>
      <c r="C38" s="4"/>
      <c r="D38" s="11">
        <f t="shared" si="0"/>
        <v>332</v>
      </c>
      <c r="E38" s="12">
        <f t="shared" si="1"/>
        <v>34.877708333333338</v>
      </c>
      <c r="F38" s="12">
        <f t="shared" si="2"/>
        <v>17.905625000000001</v>
      </c>
      <c r="G38" s="12">
        <f t="shared" si="3"/>
        <v>17.770416666666666</v>
      </c>
      <c r="H38" s="12">
        <f t="shared" si="4"/>
        <v>29.821666666666669</v>
      </c>
      <c r="I38" s="21">
        <f t="shared" si="5"/>
        <v>100.37541666666668</v>
      </c>
      <c r="J38" s="22">
        <f t="shared" si="6"/>
        <v>432.37541666666669</v>
      </c>
      <c r="K38" s="23">
        <v>432.38</v>
      </c>
      <c r="L38" s="24">
        <f t="shared" si="7"/>
        <v>-4.5833333333007431E-3</v>
      </c>
      <c r="M38" s="4">
        <v>483.27</v>
      </c>
      <c r="N38" s="4">
        <v>483.27</v>
      </c>
      <c r="O38" s="25">
        <f t="shared" si="8"/>
        <v>-4.5833333333007431E-3</v>
      </c>
      <c r="P38" s="4">
        <v>374.15</v>
      </c>
      <c r="Q38" s="23"/>
      <c r="R38" s="22">
        <f t="shared" si="9"/>
        <v>374.14541666666668</v>
      </c>
      <c r="S38" s="4">
        <v>95.85</v>
      </c>
      <c r="T38" s="23"/>
      <c r="U38" s="22">
        <f t="shared" si="10"/>
        <v>469.99541666666664</v>
      </c>
      <c r="V38" s="4">
        <v>491.88</v>
      </c>
      <c r="W38" s="4"/>
      <c r="X38" s="35">
        <f t="shared" si="11"/>
        <v>961.87541666666664</v>
      </c>
      <c r="Y38" s="31">
        <v>394.2</v>
      </c>
      <c r="Z38" s="31"/>
      <c r="AA38" s="34">
        <f t="shared" si="12"/>
        <v>1356.0754166666666</v>
      </c>
      <c r="AB38" s="36">
        <v>820.68</v>
      </c>
      <c r="AC38" s="4"/>
      <c r="AD38" s="37">
        <f t="shared" si="13"/>
        <v>2176.7554166666664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</row>
    <row r="39" spans="1:1110" s="3" customFormat="1">
      <c r="A39" s="13">
        <v>74</v>
      </c>
      <c r="B39" s="10"/>
      <c r="C39" s="4"/>
      <c r="D39" s="11">
        <f t="shared" si="0"/>
        <v>332</v>
      </c>
      <c r="E39" s="12">
        <f t="shared" si="1"/>
        <v>34.877708333333338</v>
      </c>
      <c r="F39" s="12">
        <f t="shared" si="2"/>
        <v>17.905625000000001</v>
      </c>
      <c r="G39" s="12">
        <f t="shared" si="3"/>
        <v>17.770416666666666</v>
      </c>
      <c r="H39" s="12">
        <f t="shared" si="4"/>
        <v>29.821666666666669</v>
      </c>
      <c r="I39" s="21">
        <f t="shared" si="5"/>
        <v>100.37541666666668</v>
      </c>
      <c r="J39" s="22">
        <f t="shared" si="6"/>
        <v>432.37541666666669</v>
      </c>
      <c r="K39" s="23"/>
      <c r="L39" s="22">
        <f t="shared" si="7"/>
        <v>432.37541666666669</v>
      </c>
      <c r="M39" s="4">
        <v>483.27</v>
      </c>
      <c r="N39" s="4">
        <v>915.65</v>
      </c>
      <c r="O39" s="29">
        <f t="shared" si="8"/>
        <v>-4.5833333332438997E-3</v>
      </c>
      <c r="P39" s="4">
        <v>374.15</v>
      </c>
      <c r="Q39" s="23"/>
      <c r="R39" s="22">
        <f t="shared" si="9"/>
        <v>374.14541666666673</v>
      </c>
      <c r="S39" s="4">
        <v>95.85</v>
      </c>
      <c r="T39" s="23"/>
      <c r="U39" s="22">
        <f t="shared" si="10"/>
        <v>469.99541666666676</v>
      </c>
      <c r="V39" s="4">
        <v>491.88</v>
      </c>
      <c r="W39" s="4">
        <v>961.88</v>
      </c>
      <c r="X39" s="30">
        <f t="shared" si="11"/>
        <v>-4.5833333332438997E-3</v>
      </c>
      <c r="Y39" s="31">
        <v>394.2</v>
      </c>
      <c r="Z39" s="31">
        <v>400</v>
      </c>
      <c r="AA39" s="34">
        <f t="shared" si="12"/>
        <v>-5.8045833333332553</v>
      </c>
      <c r="AB39" s="36">
        <v>820.68</v>
      </c>
      <c r="AC39" s="4"/>
      <c r="AD39" s="37">
        <f t="shared" si="13"/>
        <v>814.87541666666675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</row>
    <row r="40" spans="1:1110">
      <c r="A40" s="13" t="s">
        <v>46</v>
      </c>
      <c r="B40" s="10">
        <v>332</v>
      </c>
      <c r="C40" s="4" t="s">
        <v>35</v>
      </c>
      <c r="D40" s="11">
        <f t="shared" si="0"/>
        <v>0</v>
      </c>
      <c r="E40" s="12">
        <f t="shared" si="1"/>
        <v>34.877708333333338</v>
      </c>
      <c r="F40" s="12">
        <f t="shared" si="2"/>
        <v>17.905625000000001</v>
      </c>
      <c r="G40" s="12">
        <f t="shared" si="3"/>
        <v>17.770416666666666</v>
      </c>
      <c r="H40" s="12">
        <f t="shared" si="4"/>
        <v>29.821666666666669</v>
      </c>
      <c r="I40" s="21">
        <f t="shared" si="5"/>
        <v>100.37541666666668</v>
      </c>
      <c r="J40" s="22">
        <f t="shared" si="6"/>
        <v>100.37541666666668</v>
      </c>
      <c r="K40" s="23">
        <v>100.38</v>
      </c>
      <c r="L40" s="24">
        <f t="shared" si="7"/>
        <v>-4.583333333314954E-3</v>
      </c>
      <c r="M40" s="4">
        <v>483.27</v>
      </c>
      <c r="N40" s="4">
        <v>483.27</v>
      </c>
      <c r="O40" s="24">
        <f t="shared" si="8"/>
        <v>-4.5833333333007431E-3</v>
      </c>
      <c r="P40" s="4">
        <v>374.15</v>
      </c>
      <c r="Q40" s="23">
        <v>374.15</v>
      </c>
      <c r="R40" s="24">
        <f t="shared" si="9"/>
        <v>-4.5833333333007431E-3</v>
      </c>
      <c r="S40" s="4">
        <v>95.85</v>
      </c>
      <c r="T40" s="23"/>
      <c r="U40" s="22">
        <f t="shared" si="10"/>
        <v>95.845416666666694</v>
      </c>
      <c r="V40" s="4">
        <v>491.88</v>
      </c>
      <c r="W40" s="4">
        <v>587.73</v>
      </c>
      <c r="X40" s="30">
        <f t="shared" si="11"/>
        <v>-4.5833333333575865E-3</v>
      </c>
      <c r="Y40" s="31">
        <v>394.2</v>
      </c>
      <c r="Z40" s="31">
        <v>394.2</v>
      </c>
      <c r="AA40" s="31">
        <f t="shared" si="12"/>
        <v>-4.5833333333575865E-3</v>
      </c>
      <c r="AB40" s="36">
        <v>820.68</v>
      </c>
      <c r="AC40" s="4"/>
      <c r="AD40" s="37">
        <f t="shared" si="13"/>
        <v>820.67541666666659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</row>
    <row r="41" spans="1:1110" s="3" customFormat="1">
      <c r="A41" s="13">
        <v>12</v>
      </c>
      <c r="B41" s="10"/>
      <c r="C41" s="4"/>
      <c r="D41" s="11">
        <f t="shared" ref="D41" si="14">332-B41</f>
        <v>332</v>
      </c>
      <c r="E41" s="12">
        <f t="shared" si="1"/>
        <v>34.877708333333338</v>
      </c>
      <c r="F41" s="12">
        <f t="shared" si="2"/>
        <v>17.905625000000001</v>
      </c>
      <c r="G41" s="12">
        <f t="shared" si="3"/>
        <v>17.770416666666666</v>
      </c>
      <c r="H41" s="12">
        <f t="shared" si="4"/>
        <v>29.821666666666669</v>
      </c>
      <c r="I41" s="21">
        <f t="shared" ref="I41" si="15">E41+F41+G41+H41</f>
        <v>100.37541666666668</v>
      </c>
      <c r="J41" s="22">
        <f t="shared" ref="J41" si="16">D41+I41</f>
        <v>432.37541666666669</v>
      </c>
      <c r="K41" s="23"/>
      <c r="L41" s="22">
        <f t="shared" ref="L41" si="17">J41-K41</f>
        <v>432.37541666666669</v>
      </c>
      <c r="M41" s="4">
        <v>483.27</v>
      </c>
      <c r="N41" s="4"/>
      <c r="O41" s="22">
        <f t="shared" ref="O41" si="18">L41+M41-N41</f>
        <v>915.64541666666673</v>
      </c>
      <c r="P41" s="4">
        <v>374.15</v>
      </c>
      <c r="Q41" s="23"/>
      <c r="R41" s="22">
        <f t="shared" si="9"/>
        <v>1289.7954166666668</v>
      </c>
      <c r="S41" s="4">
        <v>95.85</v>
      </c>
      <c r="T41" s="23"/>
      <c r="U41" s="22">
        <f t="shared" si="10"/>
        <v>1385.6454166666667</v>
      </c>
      <c r="V41" s="4">
        <v>491.88</v>
      </c>
      <c r="W41" s="4"/>
      <c r="X41" s="35">
        <f t="shared" si="11"/>
        <v>1877.5254166666668</v>
      </c>
      <c r="Y41" s="31">
        <v>394.2</v>
      </c>
      <c r="Z41" s="31"/>
      <c r="AA41" s="34">
        <f t="shared" si="12"/>
        <v>2271.7254166666667</v>
      </c>
      <c r="AB41" s="36">
        <v>820.68</v>
      </c>
      <c r="AC41" s="4"/>
      <c r="AD41" s="37">
        <f t="shared" si="13"/>
        <v>3092.4054166666665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</row>
    <row r="42" spans="1:1110" s="3" customFormat="1" ht="15.75" thickBot="1">
      <c r="A42" s="46">
        <v>23</v>
      </c>
      <c r="B42" s="47"/>
      <c r="C42" s="48"/>
      <c r="D42" s="49"/>
      <c r="E42" s="50"/>
      <c r="F42" s="50"/>
      <c r="G42" s="50"/>
      <c r="H42" s="50"/>
      <c r="I42" s="51"/>
      <c r="J42" s="52"/>
      <c r="K42" s="53"/>
      <c r="L42" s="52"/>
      <c r="M42" s="48"/>
      <c r="N42" s="48"/>
      <c r="O42" s="52"/>
      <c r="P42" s="48"/>
      <c r="Q42" s="53"/>
      <c r="R42" s="52"/>
      <c r="S42" s="48"/>
      <c r="T42" s="53"/>
      <c r="U42" s="52"/>
      <c r="V42" s="48"/>
      <c r="W42" s="48"/>
      <c r="X42" s="54"/>
      <c r="Y42" s="55"/>
      <c r="Z42" s="55"/>
      <c r="AA42" s="56"/>
      <c r="AB42" s="57">
        <v>820.68</v>
      </c>
      <c r="AC42" s="48"/>
      <c r="AD42" s="58">
        <f t="shared" si="13"/>
        <v>820.68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</row>
    <row r="43" spans="1:1110">
      <c r="A43" s="38"/>
      <c r="B43" s="39"/>
      <c r="C43" s="40"/>
      <c r="D43" s="41"/>
      <c r="E43" s="41"/>
      <c r="F43" s="41"/>
      <c r="G43" s="41"/>
      <c r="H43" s="41"/>
      <c r="I43" s="42"/>
      <c r="J43" s="41"/>
      <c r="K43" s="43"/>
      <c r="L43" s="44"/>
      <c r="M43" s="40"/>
      <c r="N43" s="40"/>
      <c r="O43" s="44"/>
      <c r="P43" s="40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spans="1:1110">
      <c r="A44" s="18"/>
      <c r="B44" s="19"/>
      <c r="C44" s="4"/>
      <c r="D44" s="2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110">
      <c r="D45" s="20"/>
    </row>
    <row r="46" spans="1:1110">
      <c r="D46" s="20"/>
    </row>
    <row r="47" spans="1:1110">
      <c r="D47" s="20"/>
    </row>
    <row r="48" spans="1:1110">
      <c r="D48" s="20"/>
    </row>
    <row r="49" spans="4:4">
      <c r="D49" s="20"/>
    </row>
    <row r="50" spans="4:4">
      <c r="D50" s="20"/>
    </row>
    <row r="51" spans="4:4">
      <c r="D51" s="20"/>
    </row>
    <row r="52" spans="4:4">
      <c r="D52" s="20"/>
    </row>
    <row r="53" spans="4:4">
      <c r="D53" s="20"/>
    </row>
    <row r="54" spans="4:4">
      <c r="D54" s="20"/>
    </row>
    <row r="55" spans="4:4">
      <c r="D55" s="20"/>
    </row>
    <row r="56" spans="4:4">
      <c r="D56" s="20"/>
    </row>
    <row r="57" spans="4:4">
      <c r="D57" s="20"/>
    </row>
    <row r="58" spans="4:4">
      <c r="D58" s="20"/>
    </row>
    <row r="59" spans="4:4">
      <c r="D59" s="20"/>
    </row>
    <row r="60" spans="4:4">
      <c r="D60" s="20"/>
    </row>
    <row r="61" spans="4:4">
      <c r="D61" s="20"/>
    </row>
    <row r="62" spans="4:4">
      <c r="D62" s="20"/>
    </row>
    <row r="63" spans="4:4">
      <c r="D63" s="20"/>
    </row>
    <row r="64" spans="4:4">
      <c r="D64" s="20"/>
    </row>
    <row r="65" spans="4:4">
      <c r="D65" s="20"/>
    </row>
    <row r="66" spans="4:4">
      <c r="D66" s="20"/>
    </row>
    <row r="67" spans="4:4">
      <c r="D67" s="20"/>
    </row>
    <row r="68" spans="4:4">
      <c r="D68" s="20"/>
    </row>
    <row r="69" spans="4:4">
      <c r="D69" s="20"/>
    </row>
    <row r="70" spans="4:4">
      <c r="D70" s="20"/>
    </row>
    <row r="71" spans="4:4">
      <c r="D71" s="20"/>
    </row>
    <row r="72" spans="4:4">
      <c r="D72" s="20"/>
    </row>
    <row r="73" spans="4:4">
      <c r="D73" s="20"/>
    </row>
    <row r="74" spans="4:4">
      <c r="D74" s="20"/>
    </row>
    <row r="75" spans="4:4">
      <c r="D75" s="20"/>
    </row>
    <row r="76" spans="4:4">
      <c r="D76" s="20"/>
    </row>
    <row r="77" spans="4:4">
      <c r="D77" s="20"/>
    </row>
    <row r="78" spans="4:4">
      <c r="D78" s="20"/>
    </row>
    <row r="79" spans="4:4">
      <c r="D79" s="20"/>
    </row>
    <row r="80" spans="4:4">
      <c r="D80" s="20"/>
    </row>
    <row r="81" spans="4:4">
      <c r="D81" s="20"/>
    </row>
    <row r="82" spans="4:4">
      <c r="D82" s="20"/>
    </row>
    <row r="83" spans="4:4">
      <c r="D83" s="20"/>
    </row>
    <row r="84" spans="4:4">
      <c r="D84" s="20"/>
    </row>
    <row r="85" spans="4:4">
      <c r="D85" s="20"/>
    </row>
    <row r="86" spans="4:4">
      <c r="D86" s="20"/>
    </row>
    <row r="87" spans="4:4">
      <c r="D87" s="20"/>
    </row>
    <row r="88" spans="4:4">
      <c r="D88" s="20"/>
    </row>
    <row r="89" spans="4:4">
      <c r="D89" s="20"/>
    </row>
    <row r="90" spans="4:4">
      <c r="D90" s="20"/>
    </row>
    <row r="91" spans="4:4">
      <c r="D91" s="20"/>
    </row>
    <row r="92" spans="4:4">
      <c r="D92" s="20"/>
    </row>
    <row r="93" spans="4:4">
      <c r="D93" s="20"/>
    </row>
    <row r="94" spans="4:4">
      <c r="D94" s="20"/>
    </row>
    <row r="95" spans="4:4">
      <c r="D95" s="20"/>
    </row>
    <row r="96" spans="4:4">
      <c r="D96" s="20"/>
    </row>
    <row r="97" spans="4:4">
      <c r="D97" s="20"/>
    </row>
    <row r="98" spans="4:4">
      <c r="D98" s="20"/>
    </row>
    <row r="99" spans="4:4">
      <c r="D99" s="20"/>
    </row>
    <row r="100" spans="4:4">
      <c r="D100" s="20"/>
    </row>
    <row r="101" spans="4:4">
      <c r="D101" s="20"/>
    </row>
    <row r="102" spans="4:4">
      <c r="D102" s="20"/>
    </row>
    <row r="103" spans="4:4">
      <c r="D103" s="20"/>
    </row>
    <row r="104" spans="4:4">
      <c r="D104" s="20"/>
    </row>
    <row r="105" spans="4:4">
      <c r="D105" s="20"/>
    </row>
    <row r="106" spans="4:4">
      <c r="D106" s="20"/>
    </row>
    <row r="107" spans="4:4">
      <c r="D107" s="20"/>
    </row>
    <row r="108" spans="4:4">
      <c r="D108" s="20"/>
    </row>
    <row r="109" spans="4:4">
      <c r="D109" s="20"/>
    </row>
    <row r="110" spans="4:4">
      <c r="D110" s="20"/>
    </row>
    <row r="111" spans="4:4">
      <c r="D111" s="20"/>
    </row>
    <row r="112" spans="4:4">
      <c r="D112" s="20"/>
    </row>
    <row r="113" spans="4:4">
      <c r="D113" s="20"/>
    </row>
    <row r="114" spans="4:4">
      <c r="D114" s="20"/>
    </row>
    <row r="115" spans="4:4">
      <c r="D115" s="20"/>
    </row>
    <row r="116" spans="4:4">
      <c r="D116" s="20"/>
    </row>
    <row r="117" spans="4:4">
      <c r="D117" s="20"/>
    </row>
    <row r="118" spans="4:4">
      <c r="D118" s="20"/>
    </row>
    <row r="119" spans="4:4">
      <c r="D119" s="20"/>
    </row>
    <row r="120" spans="4:4">
      <c r="D120" s="20"/>
    </row>
    <row r="121" spans="4:4">
      <c r="D121" s="20"/>
    </row>
    <row r="122" spans="4:4">
      <c r="D122" s="20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0"/>
    </row>
    <row r="136" spans="4:4">
      <c r="D136" s="20"/>
    </row>
    <row r="137" spans="4:4">
      <c r="D137" s="20"/>
    </row>
    <row r="138" spans="4:4">
      <c r="D138" s="20"/>
    </row>
    <row r="139" spans="4:4">
      <c r="D139" s="20"/>
    </row>
    <row r="140" spans="4:4">
      <c r="D140" s="20"/>
    </row>
    <row r="141" spans="4:4">
      <c r="D141" s="20"/>
    </row>
    <row r="142" spans="4:4">
      <c r="D142" s="20"/>
    </row>
    <row r="143" spans="4:4">
      <c r="D143" s="20"/>
    </row>
    <row r="144" spans="4:4">
      <c r="D144" s="20"/>
    </row>
    <row r="145" spans="4:4">
      <c r="D145" s="20"/>
    </row>
    <row r="146" spans="4:4">
      <c r="D146" s="20"/>
    </row>
    <row r="147" spans="4:4">
      <c r="D147" s="20"/>
    </row>
    <row r="148" spans="4:4">
      <c r="D148" s="20"/>
    </row>
    <row r="149" spans="4:4">
      <c r="D149" s="20"/>
    </row>
    <row r="150" spans="4:4">
      <c r="D150" s="20"/>
    </row>
    <row r="151" spans="4:4">
      <c r="D151" s="20"/>
    </row>
    <row r="152" spans="4:4">
      <c r="D152" s="20"/>
    </row>
    <row r="153" spans="4:4">
      <c r="D153" s="20"/>
    </row>
    <row r="154" spans="4:4">
      <c r="D154" s="20"/>
    </row>
    <row r="155" spans="4:4">
      <c r="D155" s="20"/>
    </row>
    <row r="156" spans="4:4">
      <c r="D156" s="20"/>
    </row>
    <row r="157" spans="4:4">
      <c r="D157" s="20"/>
    </row>
    <row r="158" spans="4:4">
      <c r="D158" s="20"/>
    </row>
    <row r="159" spans="4:4">
      <c r="D159" s="20"/>
    </row>
    <row r="160" spans="4:4">
      <c r="D160" s="20"/>
    </row>
    <row r="161" spans="4:4">
      <c r="D161" s="20"/>
    </row>
    <row r="162" spans="4:4">
      <c r="D162" s="20"/>
    </row>
    <row r="163" spans="4:4">
      <c r="D163" s="20"/>
    </row>
    <row r="164" spans="4:4">
      <c r="D164" s="20"/>
    </row>
    <row r="165" spans="4:4">
      <c r="D165" s="20"/>
    </row>
    <row r="166" spans="4:4">
      <c r="D166" s="20"/>
    </row>
    <row r="167" spans="4:4">
      <c r="D167" s="20"/>
    </row>
    <row r="168" spans="4:4">
      <c r="D168" s="20"/>
    </row>
    <row r="169" spans="4:4">
      <c r="D169" s="20"/>
    </row>
    <row r="170" spans="4:4">
      <c r="D170" s="20"/>
    </row>
    <row r="171" spans="4:4">
      <c r="D171" s="20"/>
    </row>
    <row r="172" spans="4:4">
      <c r="D172" s="20"/>
    </row>
    <row r="173" spans="4:4">
      <c r="D173" s="20"/>
    </row>
    <row r="174" spans="4:4">
      <c r="D174" s="20"/>
    </row>
    <row r="175" spans="4:4">
      <c r="D175" s="20"/>
    </row>
    <row r="176" spans="4:4">
      <c r="D176" s="20"/>
    </row>
    <row r="177" spans="4:4">
      <c r="D177" s="20"/>
    </row>
    <row r="178" spans="4:4">
      <c r="D178" s="20"/>
    </row>
    <row r="179" spans="4:4">
      <c r="D179" s="20"/>
    </row>
    <row r="180" spans="4:4">
      <c r="D180" s="20"/>
    </row>
    <row r="181" spans="4:4">
      <c r="D181" s="20"/>
    </row>
    <row r="182" spans="4:4">
      <c r="D182" s="20"/>
    </row>
    <row r="183" spans="4:4">
      <c r="D183" s="20"/>
    </row>
    <row r="184" spans="4:4">
      <c r="D184" s="20"/>
    </row>
    <row r="185" spans="4:4">
      <c r="D185" s="20"/>
    </row>
    <row r="186" spans="4:4">
      <c r="D186" s="20"/>
    </row>
    <row r="187" spans="4:4">
      <c r="D187" s="20"/>
    </row>
    <row r="188" spans="4:4">
      <c r="D188" s="20"/>
    </row>
    <row r="189" spans="4:4">
      <c r="D189" s="20"/>
    </row>
    <row r="190" spans="4:4">
      <c r="D190" s="20"/>
    </row>
    <row r="191" spans="4:4">
      <c r="D191" s="20"/>
    </row>
    <row r="192" spans="4:4">
      <c r="D192" s="20"/>
    </row>
    <row r="193" spans="4:4">
      <c r="D193" s="20"/>
    </row>
    <row r="194" spans="4:4">
      <c r="D194" s="20"/>
    </row>
    <row r="195" spans="4:4">
      <c r="D195" s="20"/>
    </row>
    <row r="196" spans="4:4">
      <c r="D196" s="20"/>
    </row>
    <row r="197" spans="4:4">
      <c r="D197" s="20"/>
    </row>
    <row r="198" spans="4:4">
      <c r="D198" s="20"/>
    </row>
    <row r="199" spans="4:4">
      <c r="D199" s="20"/>
    </row>
    <row r="200" spans="4:4">
      <c r="D200" s="20"/>
    </row>
    <row r="201" spans="4:4">
      <c r="D201" s="20"/>
    </row>
    <row r="202" spans="4:4">
      <c r="D202" s="20"/>
    </row>
    <row r="203" spans="4:4">
      <c r="D203" s="20"/>
    </row>
    <row r="204" spans="4:4">
      <c r="D204" s="20"/>
    </row>
    <row r="205" spans="4:4">
      <c r="D205" s="20"/>
    </row>
    <row r="206" spans="4:4">
      <c r="D206" s="20"/>
    </row>
    <row r="207" spans="4:4">
      <c r="D207" s="20"/>
    </row>
    <row r="208" spans="4:4">
      <c r="D208" s="20"/>
    </row>
    <row r="209" spans="4:4">
      <c r="D209" s="20"/>
    </row>
    <row r="210" spans="4:4">
      <c r="D210" s="20"/>
    </row>
    <row r="211" spans="4:4">
      <c r="D211" s="20"/>
    </row>
    <row r="212" spans="4:4">
      <c r="D212" s="20"/>
    </row>
    <row r="213" spans="4:4">
      <c r="D213" s="20"/>
    </row>
    <row r="214" spans="4:4">
      <c r="D214" s="20"/>
    </row>
    <row r="215" spans="4:4">
      <c r="D215" s="20"/>
    </row>
    <row r="216" spans="4:4">
      <c r="D216" s="20"/>
    </row>
    <row r="217" spans="4:4">
      <c r="D217" s="20"/>
    </row>
    <row r="218" spans="4:4">
      <c r="D218" s="20"/>
    </row>
    <row r="219" spans="4:4">
      <c r="D219" s="20"/>
    </row>
    <row r="220" spans="4:4">
      <c r="D220" s="20"/>
    </row>
    <row r="221" spans="4:4">
      <c r="D221" s="20"/>
    </row>
    <row r="222" spans="4:4">
      <c r="D222" s="20"/>
    </row>
    <row r="223" spans="4:4">
      <c r="D223" s="20"/>
    </row>
    <row r="224" spans="4:4">
      <c r="D224" s="20"/>
    </row>
    <row r="225" spans="4:4">
      <c r="D225" s="20"/>
    </row>
    <row r="226" spans="4:4">
      <c r="D226" s="20"/>
    </row>
    <row r="227" spans="4:4">
      <c r="D227" s="20"/>
    </row>
    <row r="228" spans="4:4">
      <c r="D228" s="20"/>
    </row>
    <row r="229" spans="4:4">
      <c r="D229" s="20"/>
    </row>
    <row r="230" spans="4:4">
      <c r="D230" s="20"/>
    </row>
    <row r="231" spans="4:4">
      <c r="D231" s="20"/>
    </row>
    <row r="232" spans="4:4">
      <c r="D232" s="20"/>
    </row>
    <row r="233" spans="4:4">
      <c r="D233" s="20"/>
    </row>
    <row r="234" spans="4:4">
      <c r="D234" s="20"/>
    </row>
    <row r="235" spans="4:4">
      <c r="D235" s="20"/>
    </row>
    <row r="236" spans="4:4">
      <c r="D236" s="20"/>
    </row>
    <row r="237" spans="4:4">
      <c r="D237" s="20"/>
    </row>
    <row r="238" spans="4:4">
      <c r="D238" s="20"/>
    </row>
    <row r="239" spans="4:4">
      <c r="D239" s="20"/>
    </row>
    <row r="240" spans="4:4">
      <c r="D240" s="20"/>
    </row>
    <row r="241" spans="4:4">
      <c r="D241" s="20"/>
    </row>
    <row r="242" spans="4:4">
      <c r="D242" s="20"/>
    </row>
    <row r="243" spans="4:4">
      <c r="D243" s="20"/>
    </row>
    <row r="244" spans="4:4">
      <c r="D244" s="20"/>
    </row>
    <row r="245" spans="4:4">
      <c r="D245" s="20"/>
    </row>
    <row r="246" spans="4:4">
      <c r="D246" s="20"/>
    </row>
    <row r="247" spans="4:4">
      <c r="D247" s="20"/>
    </row>
    <row r="248" spans="4:4">
      <c r="D248" s="20"/>
    </row>
    <row r="249" spans="4:4">
      <c r="D249" s="20"/>
    </row>
    <row r="250" spans="4:4">
      <c r="D250" s="20"/>
    </row>
    <row r="251" spans="4:4">
      <c r="D251" s="20"/>
    </row>
    <row r="252" spans="4:4">
      <c r="D252" s="20"/>
    </row>
    <row r="253" spans="4:4">
      <c r="D253" s="20"/>
    </row>
    <row r="254" spans="4:4">
      <c r="D254" s="20"/>
    </row>
    <row r="255" spans="4:4">
      <c r="D255" s="20"/>
    </row>
    <row r="256" spans="4:4">
      <c r="D256" s="20"/>
    </row>
    <row r="257" spans="4:4">
      <c r="D257" s="20"/>
    </row>
    <row r="258" spans="4:4">
      <c r="D258" s="20"/>
    </row>
    <row r="259" spans="4:4">
      <c r="D259" s="20"/>
    </row>
  </sheetData>
  <pageMargins left="0.70866141732283505" right="0.70866141732283505" top="0.74803149606299202" bottom="0.74803149606299202" header="0.31496062992126" footer="0.31496062992126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" sqref="C1:C48"/>
    </sheetView>
  </sheetViews>
  <sheetFormatPr defaultColWidth="9" defaultRowHeight="15"/>
  <cols>
    <col min="3" max="3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 Burtseva</dc:creator>
  <cp:lastModifiedBy>оксана корсак</cp:lastModifiedBy>
  <cp:lastPrinted>2024-06-25T07:12:00Z</cp:lastPrinted>
  <dcterms:created xsi:type="dcterms:W3CDTF">2015-06-05T18:17:00Z</dcterms:created>
  <dcterms:modified xsi:type="dcterms:W3CDTF">2026-03-11T08:38:57Z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82864F304EE1442AA8B92B5381A149CA_12</vt:lpwstr>
  </property>
  <property fmtid="{D5CDD505-2E9C-101B-9397-08002B2CF9AE}" pid="3" name="KSOProductBuildVer">
    <vt:lpwstr>1049-12.2.0.18283</vt:lpwstr>
  </property>
</Properties>
</file>